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Primer trimestre\Cuadros PDF\"/>
    </mc:Choice>
  </mc:AlternateContent>
  <bookViews>
    <workbookView xWindow="0" yWindow="0" windowWidth="21600" windowHeight="9735" tabRatio="858"/>
  </bookViews>
  <sheets>
    <sheet name="Cuadro 7 CNPII" sheetId="52" r:id="rId1"/>
  </sheets>
  <definedNames>
    <definedName name="_xlnm.Print_Area" localSheetId="0">'Cuadro 7 CNPII'!$A$1:$I$243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6" i="52" l="1"/>
  <c r="E236" i="52"/>
  <c r="I235" i="52"/>
  <c r="E235" i="52"/>
  <c r="E231" i="52" s="1"/>
  <c r="E230" i="52" s="1"/>
  <c r="I234" i="52"/>
  <c r="E234" i="52"/>
  <c r="I233" i="52"/>
  <c r="I231" i="52" s="1"/>
  <c r="I230" i="52" s="1"/>
  <c r="E233" i="52"/>
  <c r="I232" i="52"/>
  <c r="E232" i="52"/>
  <c r="H231" i="52"/>
  <c r="H230" i="52" s="1"/>
  <c r="H228" i="52" s="1"/>
  <c r="G231" i="52"/>
  <c r="G230" i="52" s="1"/>
  <c r="G228" i="52" s="1"/>
  <c r="F231" i="52"/>
  <c r="F230" i="52" s="1"/>
  <c r="F228" i="52" s="1"/>
  <c r="D231" i="52"/>
  <c r="D230" i="52" s="1"/>
  <c r="D228" i="52" s="1"/>
  <c r="C231" i="52"/>
  <c r="B231" i="52"/>
  <c r="C230" i="52"/>
  <c r="C228" i="52" s="1"/>
  <c r="B230" i="52"/>
  <c r="B228" i="52" s="1"/>
  <c r="I229" i="52"/>
  <c r="I228" i="52" s="1"/>
  <c r="E229" i="52"/>
  <c r="I227" i="52"/>
  <c r="E227" i="52"/>
  <c r="I226" i="52"/>
  <c r="I225" i="52" s="1"/>
  <c r="I224" i="52" s="1"/>
  <c r="I222" i="52" s="1"/>
  <c r="E226" i="52"/>
  <c r="E225" i="52" s="1"/>
  <c r="E224" i="52" s="1"/>
  <c r="E222" i="52" s="1"/>
  <c r="H225" i="52"/>
  <c r="G225" i="52"/>
  <c r="F225" i="52"/>
  <c r="D225" i="52"/>
  <c r="C225" i="52"/>
  <c r="B225" i="52"/>
  <c r="B224" i="52" s="1"/>
  <c r="B222" i="52" s="1"/>
  <c r="H224" i="52"/>
  <c r="H222" i="52" s="1"/>
  <c r="G224" i="52"/>
  <c r="G222" i="52" s="1"/>
  <c r="F224" i="52"/>
  <c r="F222" i="52" s="1"/>
  <c r="D224" i="52"/>
  <c r="C224" i="52"/>
  <c r="C222" i="52" s="1"/>
  <c r="I223" i="52"/>
  <c r="E223" i="52"/>
  <c r="D222" i="52"/>
  <c r="I221" i="52"/>
  <c r="I220" i="52" s="1"/>
  <c r="I217" i="52" s="1"/>
  <c r="E221" i="52"/>
  <c r="H220" i="52"/>
  <c r="G220" i="52"/>
  <c r="G217" i="52" s="1"/>
  <c r="F220" i="52"/>
  <c r="F217" i="52" s="1"/>
  <c r="E220" i="52"/>
  <c r="E217" i="52" s="1"/>
  <c r="D220" i="52"/>
  <c r="C220" i="52"/>
  <c r="B220" i="52"/>
  <c r="I219" i="52"/>
  <c r="E219" i="52"/>
  <c r="I218" i="52"/>
  <c r="H218" i="52"/>
  <c r="G218" i="52"/>
  <c r="F218" i="52"/>
  <c r="E218" i="52"/>
  <c r="D218" i="52"/>
  <c r="D217" i="52" s="1"/>
  <c r="C218" i="52"/>
  <c r="C217" i="52" s="1"/>
  <c r="B218" i="52"/>
  <c r="B217" i="52" s="1"/>
  <c r="H217" i="52"/>
  <c r="I215" i="52"/>
  <c r="I214" i="52" s="1"/>
  <c r="I212" i="52" s="1"/>
  <c r="E215" i="52"/>
  <c r="E214" i="52" s="1"/>
  <c r="E212" i="52" s="1"/>
  <c r="H214" i="52"/>
  <c r="H212" i="52" s="1"/>
  <c r="G214" i="52"/>
  <c r="G212" i="52" s="1"/>
  <c r="F214" i="52"/>
  <c r="F212" i="52" s="1"/>
  <c r="D214" i="52"/>
  <c r="C214" i="52"/>
  <c r="C212" i="52" s="1"/>
  <c r="B214" i="52"/>
  <c r="B212" i="52" s="1"/>
  <c r="I213" i="52"/>
  <c r="E213" i="52"/>
  <c r="D212" i="52"/>
  <c r="D211" i="52" s="1"/>
  <c r="I210" i="52"/>
  <c r="E210" i="52"/>
  <c r="I209" i="52"/>
  <c r="E209" i="52"/>
  <c r="I208" i="52"/>
  <c r="I207" i="52" s="1"/>
  <c r="E208" i="52"/>
  <c r="H207" i="52"/>
  <c r="G207" i="52"/>
  <c r="F207" i="52"/>
  <c r="E207" i="52"/>
  <c r="D207" i="52"/>
  <c r="C207" i="52"/>
  <c r="B207" i="52"/>
  <c r="I206" i="52"/>
  <c r="E206" i="52"/>
  <c r="I205" i="52"/>
  <c r="I204" i="52" s="1"/>
  <c r="E205" i="52"/>
  <c r="H204" i="52"/>
  <c r="G204" i="52"/>
  <c r="F204" i="52"/>
  <c r="F203" i="52" s="1"/>
  <c r="F200" i="52" s="1"/>
  <c r="E204" i="52"/>
  <c r="E203" i="52" s="1"/>
  <c r="D204" i="52"/>
  <c r="D203" i="52" s="1"/>
  <c r="D200" i="52" s="1"/>
  <c r="C204" i="52"/>
  <c r="C203" i="52" s="1"/>
  <c r="C200" i="52" s="1"/>
  <c r="B204" i="52"/>
  <c r="B203" i="52" s="1"/>
  <c r="B200" i="52" s="1"/>
  <c r="H203" i="52"/>
  <c r="G203" i="52"/>
  <c r="I202" i="52"/>
  <c r="E202" i="52"/>
  <c r="I201" i="52"/>
  <c r="E201" i="52"/>
  <c r="H200" i="52"/>
  <c r="G200" i="52"/>
  <c r="I199" i="52"/>
  <c r="E199" i="52"/>
  <c r="I198" i="52"/>
  <c r="E198" i="52"/>
  <c r="E195" i="52" s="1"/>
  <c r="I197" i="52"/>
  <c r="E197" i="52"/>
  <c r="I196" i="52"/>
  <c r="E196" i="52"/>
  <c r="H195" i="52"/>
  <c r="G195" i="52"/>
  <c r="F195" i="52"/>
  <c r="D195" i="52"/>
  <c r="C195" i="52"/>
  <c r="B195" i="52"/>
  <c r="I194" i="52"/>
  <c r="E194" i="52"/>
  <c r="E192" i="52" s="1"/>
  <c r="I193" i="52"/>
  <c r="E193" i="52"/>
  <c r="H192" i="52"/>
  <c r="G192" i="52"/>
  <c r="F192" i="52"/>
  <c r="D192" i="52"/>
  <c r="D191" i="52" s="1"/>
  <c r="D176" i="52" s="1"/>
  <c r="C192" i="52"/>
  <c r="C191" i="52" s="1"/>
  <c r="B192" i="52"/>
  <c r="H191" i="52"/>
  <c r="G191" i="52"/>
  <c r="I190" i="52"/>
  <c r="E190" i="52"/>
  <c r="I189" i="52"/>
  <c r="E189" i="52"/>
  <c r="E188" i="52" s="1"/>
  <c r="H188" i="52"/>
  <c r="G188" i="52"/>
  <c r="F188" i="52"/>
  <c r="D188" i="52"/>
  <c r="C188" i="52"/>
  <c r="B188" i="52"/>
  <c r="I187" i="52"/>
  <c r="E187" i="52"/>
  <c r="I186" i="52"/>
  <c r="E186" i="52"/>
  <c r="H185" i="52"/>
  <c r="G185" i="52"/>
  <c r="F185" i="52"/>
  <c r="D185" i="52"/>
  <c r="C185" i="52"/>
  <c r="B185" i="52"/>
  <c r="B184" i="52" s="1"/>
  <c r="H184" i="52"/>
  <c r="G184" i="52"/>
  <c r="G176" i="52" s="1"/>
  <c r="F184" i="52"/>
  <c r="D184" i="52"/>
  <c r="C184" i="52"/>
  <c r="C176" i="52" s="1"/>
  <c r="I183" i="52"/>
  <c r="E183" i="52"/>
  <c r="I182" i="52"/>
  <c r="E182" i="52"/>
  <c r="I181" i="52"/>
  <c r="E181" i="52"/>
  <c r="E180" i="52" s="1"/>
  <c r="I180" i="52"/>
  <c r="H180" i="52"/>
  <c r="G180" i="52"/>
  <c r="F180" i="52"/>
  <c r="D180" i="52"/>
  <c r="C180" i="52"/>
  <c r="B180" i="52"/>
  <c r="I179" i="52"/>
  <c r="E179" i="52"/>
  <c r="I178" i="52"/>
  <c r="E178" i="52"/>
  <c r="E177" i="52" s="1"/>
  <c r="I177" i="52"/>
  <c r="H177" i="52"/>
  <c r="H176" i="52" s="1"/>
  <c r="G177" i="52"/>
  <c r="F177" i="52"/>
  <c r="D177" i="52"/>
  <c r="C177" i="52"/>
  <c r="B177" i="52"/>
  <c r="I175" i="52"/>
  <c r="E175" i="52"/>
  <c r="I174" i="52"/>
  <c r="E174" i="52"/>
  <c r="I173" i="52"/>
  <c r="E173" i="52"/>
  <c r="I172" i="52"/>
  <c r="E172" i="52"/>
  <c r="E171" i="52" s="1"/>
  <c r="I171" i="52"/>
  <c r="H171" i="52"/>
  <c r="H165" i="52" s="1"/>
  <c r="H163" i="52" s="1"/>
  <c r="G171" i="52"/>
  <c r="F171" i="52"/>
  <c r="D171" i="52"/>
  <c r="C171" i="52"/>
  <c r="B171" i="52"/>
  <c r="I170" i="52"/>
  <c r="E170" i="52"/>
  <c r="I169" i="52"/>
  <c r="E169" i="52"/>
  <c r="I168" i="52"/>
  <c r="I166" i="52" s="1"/>
  <c r="E168" i="52"/>
  <c r="E166" i="52" s="1"/>
  <c r="E165" i="52" s="1"/>
  <c r="I167" i="52"/>
  <c r="E167" i="52"/>
  <c r="H166" i="52"/>
  <c r="G166" i="52"/>
  <c r="F166" i="52"/>
  <c r="D166" i="52"/>
  <c r="D165" i="52" s="1"/>
  <c r="D163" i="52" s="1"/>
  <c r="C166" i="52"/>
  <c r="C165" i="52" s="1"/>
  <c r="C163" i="52" s="1"/>
  <c r="B166" i="52"/>
  <c r="G165" i="52"/>
  <c r="I164" i="52"/>
  <c r="E164" i="52"/>
  <c r="G163" i="52"/>
  <c r="I161" i="52"/>
  <c r="E161" i="52"/>
  <c r="I160" i="52"/>
  <c r="I158" i="52" s="1"/>
  <c r="E160" i="52"/>
  <c r="E158" i="52" s="1"/>
  <c r="E155" i="52" s="1"/>
  <c r="I159" i="52"/>
  <c r="E159" i="52"/>
  <c r="H158" i="52"/>
  <c r="G158" i="52"/>
  <c r="F158" i="52"/>
  <c r="F155" i="52" s="1"/>
  <c r="D158" i="52"/>
  <c r="C158" i="52"/>
  <c r="B158" i="52"/>
  <c r="B155" i="52" s="1"/>
  <c r="I157" i="52"/>
  <c r="I155" i="52" s="1"/>
  <c r="E157" i="52"/>
  <c r="I156" i="52"/>
  <c r="E156" i="52"/>
  <c r="H155" i="52"/>
  <c r="G155" i="52"/>
  <c r="D155" i="52"/>
  <c r="C155" i="52"/>
  <c r="I154" i="52"/>
  <c r="E154" i="52"/>
  <c r="I153" i="52"/>
  <c r="E153" i="52"/>
  <c r="I152" i="52"/>
  <c r="E152" i="52"/>
  <c r="E151" i="52" s="1"/>
  <c r="I151" i="52"/>
  <c r="H151" i="52"/>
  <c r="G151" i="52"/>
  <c r="F151" i="52"/>
  <c r="D151" i="52"/>
  <c r="C151" i="52"/>
  <c r="B151" i="52"/>
  <c r="I150" i="52"/>
  <c r="E150" i="52"/>
  <c r="I149" i="52"/>
  <c r="E149" i="52"/>
  <c r="I148" i="52"/>
  <c r="H148" i="52"/>
  <c r="G148" i="52"/>
  <c r="G139" i="52" s="1"/>
  <c r="G137" i="52" s="1"/>
  <c r="F148" i="52"/>
  <c r="D148" i="52"/>
  <c r="C148" i="52"/>
  <c r="C139" i="52" s="1"/>
  <c r="C137" i="52" s="1"/>
  <c r="B148" i="52"/>
  <c r="I146" i="52"/>
  <c r="E146" i="52"/>
  <c r="I145" i="52"/>
  <c r="I143" i="52" s="1"/>
  <c r="I140" i="52" s="1"/>
  <c r="E145" i="52"/>
  <c r="E143" i="52" s="1"/>
  <c r="E140" i="52" s="1"/>
  <c r="I144" i="52"/>
  <c r="E144" i="52"/>
  <c r="H143" i="52"/>
  <c r="H140" i="52" s="1"/>
  <c r="H139" i="52" s="1"/>
  <c r="H137" i="52" s="1"/>
  <c r="G143" i="52"/>
  <c r="F143" i="52"/>
  <c r="F140" i="52" s="1"/>
  <c r="D143" i="52"/>
  <c r="C143" i="52"/>
  <c r="B143" i="52"/>
  <c r="I142" i="52"/>
  <c r="E142" i="52"/>
  <c r="I141" i="52"/>
  <c r="E141" i="52"/>
  <c r="G140" i="52"/>
  <c r="D140" i="52"/>
  <c r="C140" i="52"/>
  <c r="B140" i="52"/>
  <c r="D139" i="52"/>
  <c r="D137" i="52" s="1"/>
  <c r="I138" i="52"/>
  <c r="E138" i="52"/>
  <c r="I136" i="52"/>
  <c r="E136" i="52"/>
  <c r="I135" i="52"/>
  <c r="I134" i="52" s="1"/>
  <c r="E135" i="52"/>
  <c r="H134" i="52"/>
  <c r="G134" i="52"/>
  <c r="F134" i="52"/>
  <c r="E134" i="52"/>
  <c r="D134" i="52"/>
  <c r="C134" i="52"/>
  <c r="B134" i="52"/>
  <c r="I133" i="52"/>
  <c r="E133" i="52"/>
  <c r="I132" i="52"/>
  <c r="I131" i="52" s="1"/>
  <c r="I130" i="52" s="1"/>
  <c r="E132" i="52"/>
  <c r="H131" i="52"/>
  <c r="G131" i="52"/>
  <c r="F131" i="52"/>
  <c r="F130" i="52" s="1"/>
  <c r="E131" i="52"/>
  <c r="E130" i="52" s="1"/>
  <c r="D131" i="52"/>
  <c r="D130" i="52" s="1"/>
  <c r="C131" i="52"/>
  <c r="C130" i="52" s="1"/>
  <c r="B131" i="52"/>
  <c r="B130" i="52" s="1"/>
  <c r="H130" i="52"/>
  <c r="G130" i="52"/>
  <c r="I129" i="52"/>
  <c r="E129" i="52"/>
  <c r="I128" i="52"/>
  <c r="E128" i="52"/>
  <c r="E125" i="52" s="1"/>
  <c r="E124" i="52" s="1"/>
  <c r="E122" i="52" s="1"/>
  <c r="E121" i="52" s="1"/>
  <c r="I127" i="52"/>
  <c r="E127" i="52"/>
  <c r="I126" i="52"/>
  <c r="I125" i="52" s="1"/>
  <c r="I124" i="52" s="1"/>
  <c r="I122" i="52" s="1"/>
  <c r="E126" i="52"/>
  <c r="H125" i="52"/>
  <c r="G125" i="52"/>
  <c r="F125" i="52"/>
  <c r="F124" i="52" s="1"/>
  <c r="F122" i="52" s="1"/>
  <c r="D125" i="52"/>
  <c r="D124" i="52" s="1"/>
  <c r="D122" i="52" s="1"/>
  <c r="C125" i="52"/>
  <c r="C124" i="52" s="1"/>
  <c r="C122" i="52" s="1"/>
  <c r="B125" i="52"/>
  <c r="B124" i="52" s="1"/>
  <c r="B122" i="52" s="1"/>
  <c r="H124" i="52"/>
  <c r="G124" i="52"/>
  <c r="G122" i="52" s="1"/>
  <c r="G121" i="52" s="1"/>
  <c r="I123" i="52"/>
  <c r="E123" i="52"/>
  <c r="H122" i="52"/>
  <c r="H121" i="52" s="1"/>
  <c r="I119" i="52"/>
  <c r="E119" i="52"/>
  <c r="I118" i="52"/>
  <c r="E118" i="52"/>
  <c r="I117" i="52"/>
  <c r="I114" i="52" s="1"/>
  <c r="E117" i="52"/>
  <c r="I116" i="52"/>
  <c r="E116" i="52"/>
  <c r="I115" i="52"/>
  <c r="E115" i="52"/>
  <c r="E114" i="52" s="1"/>
  <c r="H114" i="52"/>
  <c r="G114" i="52"/>
  <c r="F114" i="52"/>
  <c r="D114" i="52"/>
  <c r="C114" i="52"/>
  <c r="B114" i="52"/>
  <c r="I113" i="52"/>
  <c r="E113" i="52"/>
  <c r="I112" i="52"/>
  <c r="E112" i="52"/>
  <c r="E111" i="52" s="1"/>
  <c r="I111" i="52"/>
  <c r="H111" i="52"/>
  <c r="H110" i="52" s="1"/>
  <c r="H106" i="52" s="1"/>
  <c r="G111" i="52"/>
  <c r="G110" i="52" s="1"/>
  <c r="G106" i="52" s="1"/>
  <c r="F111" i="52"/>
  <c r="F110" i="52" s="1"/>
  <c r="F106" i="52" s="1"/>
  <c r="D111" i="52"/>
  <c r="C111" i="52"/>
  <c r="B111" i="52"/>
  <c r="D110" i="52"/>
  <c r="C110" i="52"/>
  <c r="C106" i="52" s="1"/>
  <c r="B110" i="52"/>
  <c r="B106" i="52" s="1"/>
  <c r="I109" i="52"/>
  <c r="E109" i="52"/>
  <c r="I108" i="52"/>
  <c r="E108" i="52"/>
  <c r="I107" i="52"/>
  <c r="E107" i="52"/>
  <c r="D106" i="52"/>
  <c r="I105" i="52"/>
  <c r="E105" i="52"/>
  <c r="I104" i="52"/>
  <c r="E104" i="52"/>
  <c r="I103" i="52"/>
  <c r="E103" i="52"/>
  <c r="I102" i="52"/>
  <c r="E102" i="52"/>
  <c r="I101" i="52"/>
  <c r="I100" i="52" s="1"/>
  <c r="I98" i="52" s="1"/>
  <c r="E101" i="52"/>
  <c r="E100" i="52" s="1"/>
  <c r="E98" i="52" s="1"/>
  <c r="H100" i="52"/>
  <c r="G100" i="52"/>
  <c r="G98" i="52" s="1"/>
  <c r="F100" i="52"/>
  <c r="D100" i="52"/>
  <c r="C100" i="52"/>
  <c r="C98" i="52" s="1"/>
  <c r="C86" i="52" s="1"/>
  <c r="B100" i="52"/>
  <c r="B98" i="52" s="1"/>
  <c r="I99" i="52"/>
  <c r="E99" i="52"/>
  <c r="H98" i="52"/>
  <c r="F98" i="52"/>
  <c r="D98" i="52"/>
  <c r="I97" i="52"/>
  <c r="I95" i="52" s="1"/>
  <c r="I93" i="52" s="1"/>
  <c r="E97" i="52"/>
  <c r="I96" i="52"/>
  <c r="E96" i="52"/>
  <c r="H95" i="52"/>
  <c r="H93" i="52" s="1"/>
  <c r="G95" i="52"/>
  <c r="F95" i="52"/>
  <c r="E95" i="52"/>
  <c r="D95" i="52"/>
  <c r="C95" i="52"/>
  <c r="B95" i="52"/>
  <c r="B93" i="52" s="1"/>
  <c r="I94" i="52"/>
  <c r="E94" i="52"/>
  <c r="G93" i="52"/>
  <c r="F93" i="52"/>
  <c r="D93" i="52"/>
  <c r="C93" i="52"/>
  <c r="I92" i="52"/>
  <c r="E92" i="52"/>
  <c r="I91" i="52"/>
  <c r="E91" i="52"/>
  <c r="E90" i="52" s="1"/>
  <c r="I90" i="52"/>
  <c r="H90" i="52"/>
  <c r="G90" i="52"/>
  <c r="F90" i="52"/>
  <c r="D90" i="52"/>
  <c r="C90" i="52"/>
  <c r="B90" i="52"/>
  <c r="I89" i="52"/>
  <c r="E89" i="52"/>
  <c r="I88" i="52"/>
  <c r="E88" i="52"/>
  <c r="E87" i="52" s="1"/>
  <c r="I87" i="52"/>
  <c r="H87" i="52"/>
  <c r="H86" i="52" s="1"/>
  <c r="G87" i="52"/>
  <c r="F87" i="52"/>
  <c r="D87" i="52"/>
  <c r="C87" i="52"/>
  <c r="B87" i="52"/>
  <c r="D86" i="52"/>
  <c r="I85" i="52"/>
  <c r="E85" i="52"/>
  <c r="I84" i="52"/>
  <c r="I82" i="52" s="1"/>
  <c r="E84" i="52"/>
  <c r="I83" i="52"/>
  <c r="E83" i="52"/>
  <c r="H82" i="52"/>
  <c r="G82" i="52"/>
  <c r="F82" i="52"/>
  <c r="E82" i="52"/>
  <c r="D82" i="52"/>
  <c r="C82" i="52"/>
  <c r="B82" i="52"/>
  <c r="I81" i="52"/>
  <c r="E81" i="52"/>
  <c r="I80" i="52"/>
  <c r="E80" i="52"/>
  <c r="H79" i="52"/>
  <c r="G79" i="52"/>
  <c r="F79" i="52"/>
  <c r="E79" i="52"/>
  <c r="D79" i="52"/>
  <c r="C79" i="52"/>
  <c r="B79" i="52"/>
  <c r="I77" i="52"/>
  <c r="E77" i="52"/>
  <c r="I76" i="52"/>
  <c r="E76" i="52"/>
  <c r="I75" i="52"/>
  <c r="E75" i="52"/>
  <c r="E74" i="52" s="1"/>
  <c r="E72" i="52" s="1"/>
  <c r="E69" i="52" s="1"/>
  <c r="I74" i="52"/>
  <c r="I72" i="52" s="1"/>
  <c r="H74" i="52"/>
  <c r="G74" i="52"/>
  <c r="G72" i="52" s="1"/>
  <c r="G69" i="52" s="1"/>
  <c r="F74" i="52"/>
  <c r="F72" i="52" s="1"/>
  <c r="F69" i="52" s="1"/>
  <c r="D74" i="52"/>
  <c r="C74" i="52"/>
  <c r="C72" i="52" s="1"/>
  <c r="C69" i="52" s="1"/>
  <c r="B74" i="52"/>
  <c r="I73" i="52"/>
  <c r="E73" i="52"/>
  <c r="H72" i="52"/>
  <c r="D72" i="52"/>
  <c r="B72" i="52"/>
  <c r="I71" i="52"/>
  <c r="I69" i="52" s="1"/>
  <c r="E71" i="52"/>
  <c r="I70" i="52"/>
  <c r="E70" i="52"/>
  <c r="H69" i="52"/>
  <c r="D69" i="52"/>
  <c r="B69" i="52"/>
  <c r="I68" i="52"/>
  <c r="E68" i="52"/>
  <c r="I67" i="52"/>
  <c r="E67" i="52"/>
  <c r="I66" i="52"/>
  <c r="E66" i="52"/>
  <c r="I65" i="52"/>
  <c r="E65" i="52"/>
  <c r="I64" i="52"/>
  <c r="H64" i="52"/>
  <c r="H58" i="52" s="1"/>
  <c r="H57" i="52" s="1"/>
  <c r="H56" i="52" s="1"/>
  <c r="G64" i="52"/>
  <c r="F64" i="52"/>
  <c r="E64" i="52"/>
  <c r="D64" i="52"/>
  <c r="C64" i="52"/>
  <c r="B64" i="52"/>
  <c r="I63" i="52"/>
  <c r="E63" i="52"/>
  <c r="I62" i="52"/>
  <c r="E62" i="52"/>
  <c r="I61" i="52"/>
  <c r="I59" i="52" s="1"/>
  <c r="I58" i="52" s="1"/>
  <c r="I57" i="52" s="1"/>
  <c r="E61" i="52"/>
  <c r="E59" i="52" s="1"/>
  <c r="E58" i="52" s="1"/>
  <c r="E57" i="52" s="1"/>
  <c r="I60" i="52"/>
  <c r="E60" i="52"/>
  <c r="H59" i="52"/>
  <c r="G59" i="52"/>
  <c r="F59" i="52"/>
  <c r="D59" i="52"/>
  <c r="D58" i="52" s="1"/>
  <c r="D57" i="52" s="1"/>
  <c r="D56" i="52" s="1"/>
  <c r="C59" i="52"/>
  <c r="C58" i="52" s="1"/>
  <c r="C57" i="52" s="1"/>
  <c r="C56" i="52" s="1"/>
  <c r="B59" i="52"/>
  <c r="B58" i="52" s="1"/>
  <c r="B57" i="52" s="1"/>
  <c r="G58" i="52"/>
  <c r="F58" i="52"/>
  <c r="G57" i="52"/>
  <c r="F57" i="52"/>
  <c r="I55" i="52"/>
  <c r="E55" i="52"/>
  <c r="E49" i="52" s="1"/>
  <c r="I54" i="52"/>
  <c r="E54" i="52"/>
  <c r="I53" i="52"/>
  <c r="E53" i="52"/>
  <c r="H52" i="52"/>
  <c r="G52" i="52"/>
  <c r="F52" i="52"/>
  <c r="F49" i="52" s="1"/>
  <c r="E52" i="52"/>
  <c r="D52" i="52"/>
  <c r="C52" i="52"/>
  <c r="B52" i="52"/>
  <c r="B49" i="52" s="1"/>
  <c r="I51" i="52"/>
  <c r="E51" i="52"/>
  <c r="I50" i="52"/>
  <c r="E50" i="52"/>
  <c r="H49" i="52"/>
  <c r="G49" i="52"/>
  <c r="D49" i="52"/>
  <c r="C49" i="52"/>
  <c r="I48" i="52"/>
  <c r="E48" i="52"/>
  <c r="I47" i="52"/>
  <c r="E47" i="52"/>
  <c r="I46" i="52"/>
  <c r="E46" i="52"/>
  <c r="H45" i="52"/>
  <c r="H44" i="52" s="1"/>
  <c r="H34" i="52" s="1"/>
  <c r="G45" i="52"/>
  <c r="F45" i="52"/>
  <c r="F44" i="52" s="1"/>
  <c r="E45" i="52"/>
  <c r="E44" i="52" s="1"/>
  <c r="D45" i="52"/>
  <c r="D44" i="52" s="1"/>
  <c r="C45" i="52"/>
  <c r="B45" i="52"/>
  <c r="B44" i="52" s="1"/>
  <c r="C44" i="52"/>
  <c r="I43" i="52"/>
  <c r="I41" i="52" s="1"/>
  <c r="E43" i="52"/>
  <c r="I42" i="52"/>
  <c r="E42" i="52"/>
  <c r="E41" i="52" s="1"/>
  <c r="H41" i="52"/>
  <c r="G41" i="52"/>
  <c r="F41" i="52"/>
  <c r="D41" i="52"/>
  <c r="C41" i="52"/>
  <c r="B41" i="52"/>
  <c r="I40" i="52"/>
  <c r="E40" i="52"/>
  <c r="I39" i="52"/>
  <c r="E39" i="52"/>
  <c r="E38" i="52" s="1"/>
  <c r="H38" i="52"/>
  <c r="G38" i="52"/>
  <c r="F38" i="52"/>
  <c r="D38" i="52"/>
  <c r="C38" i="52"/>
  <c r="B38" i="52"/>
  <c r="I37" i="52"/>
  <c r="E37" i="52"/>
  <c r="I36" i="52"/>
  <c r="E36" i="52"/>
  <c r="E35" i="52" s="1"/>
  <c r="E34" i="52" s="1"/>
  <c r="H35" i="52"/>
  <c r="F35" i="52"/>
  <c r="D35" i="52"/>
  <c r="D34" i="52" s="1"/>
  <c r="D26" i="52" s="1"/>
  <c r="C35" i="52"/>
  <c r="C34" i="52" s="1"/>
  <c r="C26" i="52" s="1"/>
  <c r="B35" i="52"/>
  <c r="I33" i="52"/>
  <c r="E33" i="52"/>
  <c r="I32" i="52"/>
  <c r="E32" i="52"/>
  <c r="I31" i="52"/>
  <c r="H31" i="52"/>
  <c r="H27" i="52" s="1"/>
  <c r="H26" i="52" s="1"/>
  <c r="G31" i="52"/>
  <c r="F31" i="52"/>
  <c r="F27" i="52" s="1"/>
  <c r="E31" i="52"/>
  <c r="D31" i="52"/>
  <c r="C31" i="52"/>
  <c r="B31" i="52"/>
  <c r="I30" i="52"/>
  <c r="E30" i="52"/>
  <c r="I29" i="52"/>
  <c r="E29" i="52"/>
  <c r="I28" i="52"/>
  <c r="I27" i="52" s="1"/>
  <c r="E28" i="52"/>
  <c r="E27" i="52" s="1"/>
  <c r="G27" i="52"/>
  <c r="D27" i="52"/>
  <c r="C27" i="52"/>
  <c r="B27" i="52"/>
  <c r="I25" i="52"/>
  <c r="E25" i="52"/>
  <c r="I24" i="52"/>
  <c r="E24" i="52"/>
  <c r="I23" i="52"/>
  <c r="E23" i="52"/>
  <c r="I22" i="52"/>
  <c r="E22" i="52"/>
  <c r="E19" i="52" s="1"/>
  <c r="E18" i="52" s="1"/>
  <c r="E17" i="52" s="1"/>
  <c r="I21" i="52"/>
  <c r="E21" i="52"/>
  <c r="I20" i="52"/>
  <c r="I19" i="52" s="1"/>
  <c r="I18" i="52" s="1"/>
  <c r="I17" i="52" s="1"/>
  <c r="E20" i="52"/>
  <c r="H19" i="52"/>
  <c r="G19" i="52"/>
  <c r="F19" i="52"/>
  <c r="F18" i="52" s="1"/>
  <c r="F17" i="52" s="1"/>
  <c r="D19" i="52"/>
  <c r="D18" i="52" s="1"/>
  <c r="D17" i="52" s="1"/>
  <c r="C19" i="52"/>
  <c r="C18" i="52" s="1"/>
  <c r="C17" i="52" s="1"/>
  <c r="C16" i="52" s="1"/>
  <c r="B19" i="52"/>
  <c r="B18" i="52" s="1"/>
  <c r="B17" i="52" s="1"/>
  <c r="H18" i="52"/>
  <c r="H17" i="52" s="1"/>
  <c r="G18" i="52"/>
  <c r="G17" i="52"/>
  <c r="I45" i="52" l="1"/>
  <c r="G44" i="52"/>
  <c r="G35" i="52"/>
  <c r="I38" i="52"/>
  <c r="G34" i="52"/>
  <c r="B139" i="52"/>
  <c r="B137" i="52" s="1"/>
  <c r="F211" i="52"/>
  <c r="B211" i="52"/>
  <c r="E185" i="52"/>
  <c r="E184" i="52" s="1"/>
  <c r="F191" i="52"/>
  <c r="I195" i="52"/>
  <c r="B191" i="52"/>
  <c r="B176" i="52"/>
  <c r="B162" i="52" s="1"/>
  <c r="I192" i="52"/>
  <c r="I191" i="52" s="1"/>
  <c r="I188" i="52"/>
  <c r="I185" i="52"/>
  <c r="I184" i="52" s="1"/>
  <c r="E163" i="52"/>
  <c r="B165" i="52"/>
  <c r="B163" i="52" s="1"/>
  <c r="I165" i="52"/>
  <c r="I163" i="52" s="1"/>
  <c r="F165" i="52"/>
  <c r="F163" i="52" s="1"/>
  <c r="F139" i="52"/>
  <c r="F137" i="52" s="1"/>
  <c r="B86" i="52"/>
  <c r="E93" i="52"/>
  <c r="E86" i="52" s="1"/>
  <c r="E56" i="52" s="1"/>
  <c r="E16" i="52" s="1"/>
  <c r="F86" i="52"/>
  <c r="F56" i="52" s="1"/>
  <c r="I52" i="52"/>
  <c r="I49" i="52" s="1"/>
  <c r="F34" i="52"/>
  <c r="F26" i="52"/>
  <c r="E26" i="52"/>
  <c r="H16" i="52"/>
  <c r="I35" i="52"/>
  <c r="I121" i="52"/>
  <c r="F176" i="52"/>
  <c r="F162" i="52" s="1"/>
  <c r="D16" i="52"/>
  <c r="B56" i="52"/>
  <c r="G86" i="52"/>
  <c r="G56" i="52" s="1"/>
  <c r="E228" i="52"/>
  <c r="E211" i="52"/>
  <c r="B34" i="52"/>
  <c r="B26" i="52" s="1"/>
  <c r="I86" i="52"/>
  <c r="I106" i="52"/>
  <c r="I110" i="52"/>
  <c r="C211" i="52"/>
  <c r="E110" i="52"/>
  <c r="E106" i="52" s="1"/>
  <c r="I176" i="52"/>
  <c r="E191" i="52"/>
  <c r="E176" i="52" s="1"/>
  <c r="E162" i="52" s="1"/>
  <c r="E200" i="52"/>
  <c r="B121" i="52"/>
  <c r="I79" i="52"/>
  <c r="C121" i="52"/>
  <c r="C120" i="52" s="1"/>
  <c r="C237" i="52" s="1"/>
  <c r="I139" i="52"/>
  <c r="I137" i="52" s="1"/>
  <c r="C162" i="52"/>
  <c r="I203" i="52"/>
  <c r="I200" i="52" s="1"/>
  <c r="G211" i="52"/>
  <c r="G162" i="52" s="1"/>
  <c r="G120" i="52" s="1"/>
  <c r="D121" i="52"/>
  <c r="D162" i="52"/>
  <c r="H211" i="52"/>
  <c r="H162" i="52" s="1"/>
  <c r="H120" i="52" s="1"/>
  <c r="F121" i="52"/>
  <c r="E148" i="52"/>
  <c r="E139" i="52" s="1"/>
  <c r="E137" i="52" s="1"/>
  <c r="I211" i="52"/>
  <c r="I44" i="52" l="1"/>
  <c r="G26" i="52"/>
  <c r="G16" i="52"/>
  <c r="I162" i="52"/>
  <c r="E120" i="52"/>
  <c r="B120" i="52"/>
  <c r="I56" i="52"/>
  <c r="F16" i="52"/>
  <c r="B16" i="52"/>
  <c r="B237" i="52" s="1"/>
  <c r="I34" i="52"/>
  <c r="E237" i="52"/>
  <c r="I120" i="52"/>
  <c r="F120" i="52"/>
  <c r="H237" i="52"/>
  <c r="D120" i="52"/>
  <c r="D237" i="52" s="1"/>
  <c r="G237" i="52" l="1"/>
  <c r="I26" i="52"/>
  <c r="F237" i="52"/>
  <c r="I16" i="52" l="1"/>
  <c r="I237" i="52" l="1"/>
</calcChain>
</file>

<file path=xl/sharedStrings.xml><?xml version="1.0" encoding="utf-8"?>
<sst xmlns="http://schemas.openxmlformats.org/spreadsheetml/2006/main" count="248" uniqueCount="170">
  <si>
    <t>Cuadro 7. COMPONENTES NORMALIZADOS DE LA POSICIÓN DE INVERSIÓN INTERNACIONAL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</si>
  <si>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</si>
  <si>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</si>
  <si>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</si>
  <si>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</si>
  <si>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</si>
  <si>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</si>
  <si>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</si>
  <si>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</si>
  <si>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</si>
  <si>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</si>
  <si>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</si>
  <si>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</si>
  <si>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</si>
  <si>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</si>
  <si>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</si>
  <si>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</si>
  <si>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</si>
  <si>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</si>
  <si>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</si>
  <si>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</si>
  <si>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</si>
  <si>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</si>
  <si>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</si>
  <si>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</si>
  <si>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</si>
  <si>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</si>
  <si>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</si>
  <si>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</si>
  <si>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</si>
  <si>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</si>
  <si>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</si>
  <si>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</si>
  <si>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</si>
  <si>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</si>
  <si>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</si>
  <si>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</si>
  <si>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</si>
  <si>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</si>
  <si>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</si>
  <si>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</si>
  <si>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</si>
  <si>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</si>
  <si>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</si>
  <si>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</si>
  <si>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</si>
  <si>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</si>
  <si>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</si>
  <si>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</si>
  <si>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</si>
  <si>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</si>
  <si>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</si>
  <si>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</si>
  <si>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</si>
  <si>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</si>
  <si>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</si>
  <si>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</si>
  <si>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</si>
  <si>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</si>
  <si>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</si>
  <si>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</si>
  <si>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</si>
  <si>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</si>
  <si>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</si>
  <si>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</si>
  <si>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</si>
  <si>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</si>
  <si>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</si>
  <si>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</si>
  <si>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</si>
  <si>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</si>
  <si>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</si>
  <si>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</si>
  <si>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</si>
  <si>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</si>
  <si>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</si>
  <si>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</si>
  <si>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</si>
  <si>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</si>
  <si>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</si>
  <si>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</si>
  <si>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</si>
  <si>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</si>
  <si>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</si>
  <si>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</si>
  <si>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</si>
  <si>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</si>
  <si>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</si>
  <si>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</si>
  <si>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</si>
  <si>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</si>
  <si>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</si>
  <si>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</si>
  <si>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</si>
  <si>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</si>
  <si>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</si>
  <si>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</si>
  <si>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</si>
  <si>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</si>
  <si>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</si>
  <si>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</si>
  <si>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</si>
  <si>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</si>
  <si>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</si>
  <si>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</si>
  <si>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</si>
  <si>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</si>
  <si>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</si>
  <si>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</si>
  <si>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</si>
  <si>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</si>
  <si>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</si>
  <si>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</si>
  <si>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</si>
  <si>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</si>
  <si>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</si>
  <si>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</si>
  <si>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</si>
  <si>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</si>
  <si>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</si>
  <si>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</si>
  <si>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</si>
  <si>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</si>
  <si>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</si>
  <si>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</si>
  <si>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</si>
  <si>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</si>
  <si>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</si>
  <si>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</si>
  <si>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</si>
  <si>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</si>
  <si>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</si>
  <si>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</si>
  <si>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</si>
  <si>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</si>
  <si>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</si>
  <si>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</si>
  <si>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</si>
  <si>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</si>
  <si>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</si>
  <si>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</si>
  <si>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</si>
  <si>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</si>
  <si>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</si>
  <si>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</si>
  <si>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</si>
  <si>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</si>
  <si>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</si>
  <si>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</si>
  <si>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</si>
  <si>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</si>
  <si>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 xml:space="preserve">       3.1.4  Otros activos</t>
  </si>
  <si>
    <t>I.  Activos (Continuación):</t>
  </si>
  <si>
    <t>II. Pasivos (Continuación):</t>
  </si>
  <si>
    <t>Otras va-</t>
  </si>
  <si>
    <t>riaciones</t>
  </si>
  <si>
    <t>Posición al final</t>
  </si>
  <si>
    <t>Posición al inicio</t>
  </si>
  <si>
    <t>(P) Cifras preliminares.</t>
  </si>
  <si>
    <t>NOTA: La diferencia que se observa entre el total y los parciales se debe al redondeo.</t>
  </si>
  <si>
    <t xml:space="preserve">                                     Uso del crédito y préstamos del FMI</t>
  </si>
  <si>
    <t xml:space="preserve">                                          Asignaciones DEG</t>
  </si>
  <si>
    <t>(En millones de balboas)</t>
  </si>
  <si>
    <t>0.0 Cuando la cantidad es menor a la unidad o fracción decimal adoptada, para la expresión del dato.</t>
  </si>
  <si>
    <t>de Inversión Internacional</t>
  </si>
  <si>
    <t>III. Posición de Inversión Internacional neta  (I-II)</t>
  </si>
  <si>
    <t>Otras va-riaciones</t>
  </si>
  <si>
    <t>2023 (E)</t>
  </si>
  <si>
    <t>2024 (E)</t>
  </si>
  <si>
    <t>EN LA REPÚBLICA, SEGÚN PARTIDA: PRIMER TRIMESTRE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</si>
</sst>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2" fillId="0" borderId="10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0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1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protection locked="0"/>
    </xf>
    <xf numFmtId="0" fontId="2" fillId="0" borderId="4" xfId="0" quotePrefix="1" applyNumberFormat="1" applyFont="1" applyFill="1" applyBorder="1" applyAlignment="1" applyProtection="1"/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/>
    <xf numFmtId="0" fontId="2" fillId="3" borderId="0" xfId="0" applyNumberFormat="1" applyFont="1" applyFill="1"/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2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2" fillId="0" borderId="5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4"/>
  <sheetViews>
    <sheetView showGridLines="0" tabSelected="1" zoomScaleNormal="100" zoomScaleSheetLayoutView="100" workbookViewId="0">
      <pane xSplit="1" ySplit="14" topLeftCell="B15" activePane="bottomRight" state="frozen"/>
      <selection pane="topRight" activeCell="C1" sqref="C1"/>
      <selection pane="bottomLeft" activeCell="A15" sqref="A15"/>
      <selection pane="bottomRight" sqref="A1:I1"/>
    </sheetView>
  </sheetViews>
  <sheetFormatPr baseColWidth="10" defaultRowHeight="12.75" customHeight="1" x14ac:dyDescent="0.2"/>
  <cols>
    <col min="1" max="1" width="59.7109375" style="8" customWidth="1"/>
    <col min="2" max="2" width="9" style="8" customWidth="1"/>
    <col min="3" max="3" width="8.7109375" style="8" customWidth="1"/>
    <col min="4" max="6" width="9" style="8" customWidth="1"/>
    <col min="7" max="7" width="8.7109375" style="8" customWidth="1"/>
    <col min="8" max="9" width="9" style="8" customWidth="1"/>
    <col min="10" max="16384" width="11.42578125" style="8"/>
  </cols>
  <sheetData>
    <row r="1" spans="1:9" ht="12.75" customHeight="1" x14ac:dyDescent="0.2">
      <c r="A1" s="26" t="s">
        <v>5</v>
      </c>
      <c r="B1" s="26"/>
      <c r="C1" s="26"/>
      <c r="D1" s="26"/>
      <c r="E1" s="26"/>
      <c r="F1" s="26"/>
      <c r="G1" s="26"/>
      <c r="H1" s="26"/>
      <c r="I1" s="26"/>
    </row>
    <row r="2" spans="1:9" ht="12.75" customHeight="1" x14ac:dyDescent="0.2">
      <c r="A2" s="27" t="s">
        <v>6</v>
      </c>
      <c r="B2" s="27"/>
      <c r="C2" s="27"/>
      <c r="D2" s="27"/>
      <c r="E2" s="27"/>
      <c r="F2" s="27"/>
      <c r="G2" s="27"/>
      <c r="H2" s="27"/>
      <c r="I2" s="27"/>
    </row>
    <row r="3" spans="1:9" ht="12.75" customHeight="1" x14ac:dyDescent="0.2">
      <c r="A3" s="26" t="s">
        <v>7</v>
      </c>
      <c r="B3" s="26"/>
      <c r="C3" s="26"/>
      <c r="D3" s="26"/>
      <c r="E3" s="26"/>
      <c r="F3" s="26"/>
      <c r="G3" s="26"/>
      <c r="H3" s="26"/>
      <c r="I3" s="26"/>
    </row>
    <row r="4" spans="1:9" ht="6" customHeight="1" x14ac:dyDescent="0.2"/>
    <row r="5" spans="1:9" ht="12.75" customHeight="1" x14ac:dyDescent="0.2">
      <c r="A5" s="27" t="s">
        <v>0</v>
      </c>
      <c r="B5" s="27"/>
      <c r="C5" s="27"/>
      <c r="D5" s="27"/>
      <c r="E5" s="27"/>
      <c r="F5" s="27"/>
      <c r="G5" s="27"/>
      <c r="H5" s="27"/>
      <c r="I5" s="27"/>
    </row>
    <row r="6" spans="1:9" ht="12.75" customHeight="1" x14ac:dyDescent="0.2">
      <c r="A6" s="27" t="s">
        <v>169</v>
      </c>
      <c r="B6" s="27"/>
      <c r="C6" s="27"/>
      <c r="D6" s="27"/>
      <c r="E6" s="27"/>
      <c r="F6" s="27"/>
      <c r="G6" s="27"/>
      <c r="H6" s="27"/>
      <c r="I6" s="27"/>
    </row>
    <row r="7" spans="1:9" ht="6" customHeight="1" x14ac:dyDescent="0.2"/>
    <row r="8" spans="1:9" ht="14.1" customHeight="1" x14ac:dyDescent="0.2">
      <c r="A8" s="1"/>
      <c r="B8" s="24" t="s">
        <v>8</v>
      </c>
      <c r="C8" s="25"/>
      <c r="D8" s="25"/>
      <c r="E8" s="25"/>
      <c r="F8" s="25"/>
      <c r="G8" s="25"/>
      <c r="H8" s="25"/>
      <c r="I8" s="25"/>
    </row>
    <row r="9" spans="1:9" ht="14.1" customHeight="1" x14ac:dyDescent="0.2">
      <c r="A9" s="2"/>
      <c r="B9" s="30" t="s">
        <v>164</v>
      </c>
      <c r="C9" s="31"/>
      <c r="D9" s="31"/>
      <c r="E9" s="31"/>
      <c r="F9" s="31"/>
      <c r="G9" s="31"/>
      <c r="H9" s="31"/>
      <c r="I9" s="31"/>
    </row>
    <row r="10" spans="1:9" ht="14.1" customHeight="1" x14ac:dyDescent="0.2">
      <c r="A10" s="2"/>
      <c r="B10" s="32" t="s">
        <v>162</v>
      </c>
      <c r="C10" s="33"/>
      <c r="D10" s="33"/>
      <c r="E10" s="33"/>
      <c r="F10" s="33"/>
      <c r="G10" s="33"/>
      <c r="H10" s="33"/>
      <c r="I10" s="33"/>
    </row>
    <row r="11" spans="1:9" ht="14.1" customHeight="1" x14ac:dyDescent="0.2">
      <c r="A11" s="3" t="s">
        <v>1</v>
      </c>
      <c r="B11" s="34" t="s">
        <v>167</v>
      </c>
      <c r="C11" s="35"/>
      <c r="D11" s="35"/>
      <c r="E11" s="36"/>
      <c r="F11" s="34" t="s">
        <v>168</v>
      </c>
      <c r="G11" s="35"/>
      <c r="H11" s="35"/>
      <c r="I11" s="35"/>
    </row>
    <row r="12" spans="1:9" ht="14.1" customHeight="1" x14ac:dyDescent="0.2">
      <c r="A12" s="2"/>
      <c r="B12" s="37" t="s">
        <v>157</v>
      </c>
      <c r="C12" s="40" t="s">
        <v>2</v>
      </c>
      <c r="D12" s="41"/>
      <c r="E12" s="37" t="s">
        <v>156</v>
      </c>
      <c r="F12" s="37" t="s">
        <v>157</v>
      </c>
      <c r="G12" s="40" t="s">
        <v>2</v>
      </c>
      <c r="H12" s="41"/>
      <c r="I12" s="42" t="s">
        <v>156</v>
      </c>
    </row>
    <row r="13" spans="1:9" ht="14.1" customHeight="1" x14ac:dyDescent="0.2">
      <c r="A13" s="2"/>
      <c r="B13" s="38"/>
      <c r="C13" s="28" t="s">
        <v>3</v>
      </c>
      <c r="D13" s="28" t="s">
        <v>166</v>
      </c>
      <c r="E13" s="38"/>
      <c r="F13" s="38"/>
      <c r="G13" s="28" t="s">
        <v>3</v>
      </c>
      <c r="H13" s="12" t="s">
        <v>154</v>
      </c>
      <c r="I13" s="43"/>
    </row>
    <row r="14" spans="1:9" ht="14.1" customHeight="1" x14ac:dyDescent="0.2">
      <c r="A14" s="4"/>
      <c r="B14" s="39"/>
      <c r="C14" s="29"/>
      <c r="D14" s="29"/>
      <c r="E14" s="39"/>
      <c r="F14" s="39"/>
      <c r="G14" s="29"/>
      <c r="H14" s="13" t="s">
        <v>155</v>
      </c>
      <c r="I14" s="44"/>
    </row>
    <row r="15" spans="1:9" ht="6" customHeight="1" x14ac:dyDescent="0.2">
      <c r="A15" s="16"/>
      <c r="B15" s="9"/>
      <c r="C15" s="9"/>
      <c r="D15" s="9"/>
      <c r="E15" s="9"/>
      <c r="F15" s="9"/>
      <c r="G15" s="9"/>
      <c r="H15" s="9"/>
      <c r="I15" s="14"/>
    </row>
    <row r="16" spans="1:9" ht="15" customHeight="1" x14ac:dyDescent="0.2">
      <c r="A16" s="17" t="s">
        <v>9</v>
      </c>
      <c r="B16" s="45">
        <f t="shared" ref="B16:I16" si="0">SUM(B17+B26+B56+B106)</f>
        <v>95729.564387370017</v>
      </c>
      <c r="C16" s="45">
        <f t="shared" si="0"/>
        <v>4754.2277728700001</v>
      </c>
      <c r="D16" s="45">
        <f t="shared" si="0"/>
        <v>60.623901920000002</v>
      </c>
      <c r="E16" s="45">
        <f t="shared" si="0"/>
        <v>100544.41606216002</v>
      </c>
      <c r="F16" s="45">
        <f t="shared" si="0"/>
        <v>102675.99525049</v>
      </c>
      <c r="G16" s="45">
        <f t="shared" si="0"/>
        <v>1131.8487438299999</v>
      </c>
      <c r="H16" s="45">
        <f t="shared" si="0"/>
        <v>7.6607194500000002</v>
      </c>
      <c r="I16" s="46">
        <f t="shared" si="0"/>
        <v>103815.50471377</v>
      </c>
    </row>
    <row r="17" spans="1:9" ht="14.25" customHeight="1" x14ac:dyDescent="0.2">
      <c r="A17" s="17" t="s">
        <v>10</v>
      </c>
      <c r="B17" s="45">
        <f>SUM(B18+B25)</f>
        <v>6277.2191009999979</v>
      </c>
      <c r="C17" s="45">
        <f t="shared" ref="C17:I17" si="1">SUM(C18+C25)</f>
        <v>144.43378285</v>
      </c>
      <c r="D17" s="45">
        <f t="shared" si="1"/>
        <v>0</v>
      </c>
      <c r="E17" s="45">
        <f t="shared" si="1"/>
        <v>6421.652883849998</v>
      </c>
      <c r="F17" s="45">
        <f>SUM(F18+F25)</f>
        <v>6750.8171773499989</v>
      </c>
      <c r="G17" s="45">
        <f t="shared" ref="G17:H17" si="2">SUM(G18+G25)</f>
        <v>103.20899818000001</v>
      </c>
      <c r="H17" s="45">
        <f t="shared" si="2"/>
        <v>0</v>
      </c>
      <c r="I17" s="46">
        <f t="shared" si="1"/>
        <v>6854.0261755299989</v>
      </c>
    </row>
    <row r="18" spans="1:9" ht="14.1" customHeight="1" x14ac:dyDescent="0.2">
      <c r="A18" s="17" t="s">
        <v>11</v>
      </c>
      <c r="B18" s="45">
        <f>SUM(B19)</f>
        <v>6277.2191009999979</v>
      </c>
      <c r="C18" s="45">
        <f t="shared" ref="C18:I18" si="3">SUM(C19)</f>
        <v>144.43378285</v>
      </c>
      <c r="D18" s="45">
        <f t="shared" si="3"/>
        <v>0</v>
      </c>
      <c r="E18" s="45">
        <f t="shared" si="3"/>
        <v>6421.652883849998</v>
      </c>
      <c r="F18" s="45">
        <f>SUM(F19)</f>
        <v>6750.8171773499989</v>
      </c>
      <c r="G18" s="45">
        <f t="shared" si="3"/>
        <v>103.20899818000001</v>
      </c>
      <c r="H18" s="45">
        <f t="shared" si="3"/>
        <v>0</v>
      </c>
      <c r="I18" s="46">
        <f t="shared" si="3"/>
        <v>6854.0261755299989</v>
      </c>
    </row>
    <row r="19" spans="1:9" ht="12.95" customHeight="1" x14ac:dyDescent="0.2">
      <c r="A19" s="18" t="s">
        <v>12</v>
      </c>
      <c r="B19" s="5">
        <f>SUM(B20+B21+B22+B23)</f>
        <v>6277.2191009999979</v>
      </c>
      <c r="C19" s="5">
        <f t="shared" ref="C19:I19" si="4">SUM(C20+C21+C22+C23)</f>
        <v>144.43378285</v>
      </c>
      <c r="D19" s="5">
        <f t="shared" si="4"/>
        <v>0</v>
      </c>
      <c r="E19" s="5">
        <f t="shared" si="4"/>
        <v>6421.652883849998</v>
      </c>
      <c r="F19" s="5">
        <f>SUM(F20+F21+F22+F23)</f>
        <v>6750.8171773499989</v>
      </c>
      <c r="G19" s="5">
        <f t="shared" ref="G19:H19" si="5">SUM(G20+G21+G22+G23)</f>
        <v>103.20899818000001</v>
      </c>
      <c r="H19" s="5">
        <f t="shared" si="5"/>
        <v>0</v>
      </c>
      <c r="I19" s="47">
        <f t="shared" si="4"/>
        <v>6854.0261755299989</v>
      </c>
    </row>
    <row r="20" spans="1:9" ht="12.6" customHeight="1" x14ac:dyDescent="0.2">
      <c r="A20" s="18" t="s">
        <v>13</v>
      </c>
      <c r="B20" s="5">
        <v>3530.4670832299985</v>
      </c>
      <c r="C20" s="5">
        <v>143.71604334</v>
      </c>
      <c r="D20" s="5">
        <v>0</v>
      </c>
      <c r="E20" s="5">
        <f t="shared" ref="E20:E25" si="6">SUM(B20+C20+D20)</f>
        <v>3674.1831265699984</v>
      </c>
      <c r="F20" s="5">
        <v>4029.5346565299988</v>
      </c>
      <c r="G20" s="5">
        <v>101.72264348</v>
      </c>
      <c r="H20" s="5">
        <v>0</v>
      </c>
      <c r="I20" s="47">
        <f t="shared" ref="I20:I25" si="7">SUM(F20+G20+H20)</f>
        <v>4131.2573000099992</v>
      </c>
    </row>
    <row r="21" spans="1:9" ht="12.6" customHeight="1" x14ac:dyDescent="0.2">
      <c r="A21" s="17" t="s">
        <v>14</v>
      </c>
      <c r="B21" s="5">
        <v>1750.9357649299998</v>
      </c>
      <c r="C21" s="5">
        <v>9.7182445099999999</v>
      </c>
      <c r="D21" s="5">
        <v>0</v>
      </c>
      <c r="E21" s="5">
        <f t="shared" si="6"/>
        <v>1760.6540094399998</v>
      </c>
      <c r="F21" s="5">
        <v>1736.4662679799999</v>
      </c>
      <c r="G21" s="5">
        <v>1.4863546999999999</v>
      </c>
      <c r="H21" s="5">
        <v>0</v>
      </c>
      <c r="I21" s="47">
        <f t="shared" si="7"/>
        <v>1737.9526226799999</v>
      </c>
    </row>
    <row r="22" spans="1:9" ht="12.6" customHeight="1" x14ac:dyDescent="0.2">
      <c r="A22" s="18" t="s">
        <v>15</v>
      </c>
      <c r="B22" s="5">
        <v>321.48859956999991</v>
      </c>
      <c r="C22" s="5">
        <v>-9.0005050000000004</v>
      </c>
      <c r="D22" s="5">
        <v>0</v>
      </c>
      <c r="E22" s="5">
        <f t="shared" si="6"/>
        <v>312.48809456999993</v>
      </c>
      <c r="F22" s="5">
        <v>310.48859956999991</v>
      </c>
      <c r="G22" s="5">
        <v>0</v>
      </c>
      <c r="H22" s="5">
        <v>0</v>
      </c>
      <c r="I22" s="47">
        <f t="shared" si="7"/>
        <v>310.48859956999991</v>
      </c>
    </row>
    <row r="23" spans="1:9" ht="12.6" customHeight="1" x14ac:dyDescent="0.2">
      <c r="A23" s="18" t="s">
        <v>16</v>
      </c>
      <c r="B23" s="5">
        <v>674.32765327000004</v>
      </c>
      <c r="C23" s="5">
        <v>0</v>
      </c>
      <c r="D23" s="5">
        <v>0</v>
      </c>
      <c r="E23" s="5">
        <f t="shared" si="6"/>
        <v>674.32765327000004</v>
      </c>
      <c r="F23" s="5">
        <v>674.32765327000004</v>
      </c>
      <c r="G23" s="5">
        <v>0</v>
      </c>
      <c r="H23" s="5">
        <v>0</v>
      </c>
      <c r="I23" s="47">
        <f t="shared" si="7"/>
        <v>674.32765327000004</v>
      </c>
    </row>
    <row r="24" spans="1:9" ht="12.95" customHeight="1" x14ac:dyDescent="0.2">
      <c r="A24" s="17" t="s">
        <v>17</v>
      </c>
      <c r="B24" s="6">
        <v>0</v>
      </c>
      <c r="C24" s="6">
        <v>0</v>
      </c>
      <c r="D24" s="6">
        <v>0</v>
      </c>
      <c r="E24" s="5">
        <f t="shared" si="6"/>
        <v>0</v>
      </c>
      <c r="F24" s="6">
        <v>0</v>
      </c>
      <c r="G24" s="6">
        <v>0</v>
      </c>
      <c r="H24" s="6">
        <v>0</v>
      </c>
      <c r="I24" s="47">
        <f t="shared" si="7"/>
        <v>0</v>
      </c>
    </row>
    <row r="25" spans="1:9" ht="14.1" customHeight="1" x14ac:dyDescent="0.2">
      <c r="A25" s="17" t="s">
        <v>18</v>
      </c>
      <c r="B25" s="7">
        <v>0</v>
      </c>
      <c r="C25" s="7">
        <v>0</v>
      </c>
      <c r="D25" s="7">
        <v>0</v>
      </c>
      <c r="E25" s="45">
        <f t="shared" si="6"/>
        <v>0</v>
      </c>
      <c r="F25" s="7">
        <v>0</v>
      </c>
      <c r="G25" s="7">
        <v>0</v>
      </c>
      <c r="H25" s="7">
        <v>0</v>
      </c>
      <c r="I25" s="46">
        <f t="shared" si="7"/>
        <v>0</v>
      </c>
    </row>
    <row r="26" spans="1:9" ht="14.25" customHeight="1" x14ac:dyDescent="0.2">
      <c r="A26" s="17" t="s">
        <v>19</v>
      </c>
      <c r="B26" s="45">
        <f>SUM(B27+B34)</f>
        <v>20460.896871489997</v>
      </c>
      <c r="C26" s="45">
        <f t="shared" ref="C26:I26" si="8">SUM(C27+C34)</f>
        <v>1900.5614188700004</v>
      </c>
      <c r="D26" s="45">
        <f t="shared" si="8"/>
        <v>53.097860070000003</v>
      </c>
      <c r="E26" s="45">
        <f t="shared" si="8"/>
        <v>22414.556150430002</v>
      </c>
      <c r="F26" s="45">
        <f>SUM(F27+F34)</f>
        <v>23086.912363790001</v>
      </c>
      <c r="G26" s="45">
        <f t="shared" ref="G26:H26" si="9">SUM(G27+G34)</f>
        <v>1997.46564814</v>
      </c>
      <c r="H26" s="45">
        <f t="shared" si="9"/>
        <v>15.710980129999999</v>
      </c>
      <c r="I26" s="46">
        <f t="shared" si="8"/>
        <v>25100.088992059998</v>
      </c>
    </row>
    <row r="27" spans="1:9" ht="14.1" customHeight="1" x14ac:dyDescent="0.2">
      <c r="A27" s="17" t="s">
        <v>20</v>
      </c>
      <c r="B27" s="45">
        <f>SUM(B28+B29+B30+B31)</f>
        <v>2221.2551276600007</v>
      </c>
      <c r="C27" s="45">
        <f t="shared" ref="C27:I27" si="10">SUM(C28+C29+C30+C31)</f>
        <v>843.28486537000003</v>
      </c>
      <c r="D27" s="45">
        <f t="shared" si="10"/>
        <v>0</v>
      </c>
      <c r="E27" s="45">
        <f t="shared" si="10"/>
        <v>3064.5399930300009</v>
      </c>
      <c r="F27" s="45">
        <f>SUM(F28+F29+F30+F31)</f>
        <v>2094.3067364000012</v>
      </c>
      <c r="G27" s="45">
        <f t="shared" ref="G27:H27" si="11">SUM(G28+G29+G30+G31)</f>
        <v>35.31481599</v>
      </c>
      <c r="H27" s="45">
        <f t="shared" si="11"/>
        <v>0</v>
      </c>
      <c r="I27" s="46">
        <f t="shared" si="10"/>
        <v>2129.6215523900014</v>
      </c>
    </row>
    <row r="28" spans="1:9" ht="12.95" customHeight="1" x14ac:dyDescent="0.2">
      <c r="A28" s="18" t="s">
        <v>21</v>
      </c>
      <c r="B28" s="6">
        <v>0</v>
      </c>
      <c r="C28" s="6">
        <v>0</v>
      </c>
      <c r="D28" s="6">
        <v>0</v>
      </c>
      <c r="E28" s="5">
        <f>SUM(B28+C28+D28)</f>
        <v>0</v>
      </c>
      <c r="F28" s="6">
        <v>0</v>
      </c>
      <c r="G28" s="6">
        <v>0</v>
      </c>
      <c r="H28" s="6">
        <v>0</v>
      </c>
      <c r="I28" s="47">
        <f>SUM(F28+G28+H28)</f>
        <v>0</v>
      </c>
    </row>
    <row r="29" spans="1:9" ht="12.95" customHeight="1" x14ac:dyDescent="0.2">
      <c r="A29" s="17" t="s">
        <v>22</v>
      </c>
      <c r="B29" s="5">
        <v>326.35514793000016</v>
      </c>
      <c r="C29" s="5">
        <v>30.78515801</v>
      </c>
      <c r="D29" s="5">
        <v>0</v>
      </c>
      <c r="E29" s="5">
        <f>SUM(B29+C29+D29)</f>
        <v>357.14030594000013</v>
      </c>
      <c r="F29" s="5">
        <v>272.90449892000015</v>
      </c>
      <c r="G29" s="5">
        <v>32.443178719999999</v>
      </c>
      <c r="H29" s="5">
        <v>0</v>
      </c>
      <c r="I29" s="47">
        <f>SUM(F29+G29+H29)</f>
        <v>305.34767764000014</v>
      </c>
    </row>
    <row r="30" spans="1:9" ht="12.95" customHeight="1" x14ac:dyDescent="0.2">
      <c r="A30" s="18" t="s">
        <v>23</v>
      </c>
      <c r="B30" s="6">
        <v>0</v>
      </c>
      <c r="C30" s="6">
        <v>0</v>
      </c>
      <c r="D30" s="6">
        <v>0</v>
      </c>
      <c r="E30" s="5">
        <f>SUM(B30+C30+D30)</f>
        <v>0</v>
      </c>
      <c r="F30" s="6">
        <v>0</v>
      </c>
      <c r="G30" s="6">
        <v>0</v>
      </c>
      <c r="H30" s="6">
        <v>0</v>
      </c>
      <c r="I30" s="47">
        <f>SUM(F30+G30+H30)</f>
        <v>0</v>
      </c>
    </row>
    <row r="31" spans="1:9" ht="12.95" customHeight="1" x14ac:dyDescent="0.2">
      <c r="A31" s="18" t="s">
        <v>24</v>
      </c>
      <c r="B31" s="5">
        <f>SUM(B32+B33)</f>
        <v>1894.8999797300005</v>
      </c>
      <c r="C31" s="5">
        <f t="shared" ref="C31:I31" si="12">SUM(C32+C33)</f>
        <v>812.49970736</v>
      </c>
      <c r="D31" s="5">
        <f t="shared" si="12"/>
        <v>0</v>
      </c>
      <c r="E31" s="5">
        <f t="shared" si="12"/>
        <v>2707.399687090001</v>
      </c>
      <c r="F31" s="5">
        <f>SUM(F32+F33)</f>
        <v>1821.4022374800011</v>
      </c>
      <c r="G31" s="5">
        <f t="shared" ref="G31:H31" si="13">SUM(G32+G33)</f>
        <v>2.8716372699999999</v>
      </c>
      <c r="H31" s="5">
        <f t="shared" si="13"/>
        <v>0</v>
      </c>
      <c r="I31" s="47">
        <f t="shared" si="12"/>
        <v>1824.2738747500011</v>
      </c>
    </row>
    <row r="32" spans="1:9" ht="12.6" customHeight="1" x14ac:dyDescent="0.2">
      <c r="A32" s="17" t="s">
        <v>15</v>
      </c>
      <c r="B32" s="5">
        <v>13.897385000000014</v>
      </c>
      <c r="C32" s="5">
        <v>0</v>
      </c>
      <c r="D32" s="5">
        <v>0</v>
      </c>
      <c r="E32" s="5">
        <f>SUM(B32+C32+D32)</f>
        <v>13.897385000000014</v>
      </c>
      <c r="F32" s="5">
        <v>13.898410000000014</v>
      </c>
      <c r="G32" s="5">
        <v>0</v>
      </c>
      <c r="H32" s="5">
        <v>0</v>
      </c>
      <c r="I32" s="47">
        <f>SUM(F32+G32+H32)</f>
        <v>13.898410000000014</v>
      </c>
    </row>
    <row r="33" spans="1:9" ht="12.6" customHeight="1" x14ac:dyDescent="0.2">
      <c r="A33" s="18" t="s">
        <v>16</v>
      </c>
      <c r="B33" s="5">
        <v>1881.0025947300005</v>
      </c>
      <c r="C33" s="5">
        <v>812.49970736</v>
      </c>
      <c r="D33" s="5">
        <v>0</v>
      </c>
      <c r="E33" s="5">
        <f>SUM(B33+C33+D33)</f>
        <v>2693.5023020900007</v>
      </c>
      <c r="F33" s="5">
        <v>1807.5038274800011</v>
      </c>
      <c r="G33" s="5">
        <v>2.8716372699999999</v>
      </c>
      <c r="H33" s="5">
        <v>0</v>
      </c>
      <c r="I33" s="47">
        <f>SUM(F33+G33+H33)</f>
        <v>1810.3754647500011</v>
      </c>
    </row>
    <row r="34" spans="1:9" ht="14.1" customHeight="1" x14ac:dyDescent="0.2">
      <c r="A34" s="19" t="s">
        <v>25</v>
      </c>
      <c r="B34" s="45">
        <f>SUM(B35+B44+B49)</f>
        <v>18239.641743829998</v>
      </c>
      <c r="C34" s="45">
        <f t="shared" ref="C34:I34" si="14">SUM(C35+C44+C49)</f>
        <v>1057.2765535000003</v>
      </c>
      <c r="D34" s="45">
        <f t="shared" si="14"/>
        <v>53.097860070000003</v>
      </c>
      <c r="E34" s="45">
        <f t="shared" si="14"/>
        <v>19350.016157400001</v>
      </c>
      <c r="F34" s="45">
        <f>SUM(F35+F44+F49)</f>
        <v>20992.605627389999</v>
      </c>
      <c r="G34" s="45">
        <f t="shared" ref="G34:H34" si="15">SUM(G35+G44+G49)</f>
        <v>1962.15083215</v>
      </c>
      <c r="H34" s="45">
        <f t="shared" si="15"/>
        <v>15.710980129999999</v>
      </c>
      <c r="I34" s="46">
        <f t="shared" si="14"/>
        <v>22970.467439669996</v>
      </c>
    </row>
    <row r="35" spans="1:9" ht="12.95" customHeight="1" x14ac:dyDescent="0.2">
      <c r="A35" s="17" t="s">
        <v>26</v>
      </c>
      <c r="B35" s="5">
        <f>SUM(B36+B37+B38+B41)</f>
        <v>17001.165693469997</v>
      </c>
      <c r="C35" s="5">
        <f t="shared" ref="C35:I35" si="16">SUM(C36+C37+C38+C41)</f>
        <v>960.72447073000023</v>
      </c>
      <c r="D35" s="5">
        <f t="shared" si="16"/>
        <v>53.097860070000003</v>
      </c>
      <c r="E35" s="5">
        <f t="shared" si="16"/>
        <v>18014.988024270002</v>
      </c>
      <c r="F35" s="5">
        <f>SUM(F36+F37+F38+F41)</f>
        <v>19078.79724453</v>
      </c>
      <c r="G35" s="5">
        <f t="shared" ref="G35:H35" si="17">SUM(G36+G37+G38+G41)</f>
        <v>1668.11871116</v>
      </c>
      <c r="H35" s="5">
        <f t="shared" si="17"/>
        <v>15.710980129999999</v>
      </c>
      <c r="I35" s="47">
        <f t="shared" si="16"/>
        <v>20762.626935819997</v>
      </c>
    </row>
    <row r="36" spans="1:9" ht="12.6" customHeight="1" x14ac:dyDescent="0.2">
      <c r="A36" s="18" t="s">
        <v>27</v>
      </c>
      <c r="B36" s="6">
        <v>0</v>
      </c>
      <c r="C36" s="6">
        <v>0</v>
      </c>
      <c r="D36" s="6">
        <v>0</v>
      </c>
      <c r="E36" s="5">
        <f>SUM(B36+C36+D36)</f>
        <v>0</v>
      </c>
      <c r="F36" s="6">
        <v>0</v>
      </c>
      <c r="G36" s="6">
        <v>0</v>
      </c>
      <c r="H36" s="6">
        <v>0</v>
      </c>
      <c r="I36" s="47">
        <f>SUM(F36+G36+H36)</f>
        <v>0</v>
      </c>
    </row>
    <row r="37" spans="1:9" ht="12.6" customHeight="1" x14ac:dyDescent="0.2">
      <c r="A37" s="18" t="s">
        <v>28</v>
      </c>
      <c r="B37" s="5">
        <v>1012.7080390199999</v>
      </c>
      <c r="C37" s="5">
        <v>-55.392823559999997</v>
      </c>
      <c r="D37" s="5">
        <v>53.097860070000003</v>
      </c>
      <c r="E37" s="5">
        <f>SUM(B37+C37+D37)</f>
        <v>1010.4130755299999</v>
      </c>
      <c r="F37" s="5">
        <v>1167.5734348599999</v>
      </c>
      <c r="G37" s="5">
        <v>-14.39109419</v>
      </c>
      <c r="H37" s="5">
        <v>15.710980129999999</v>
      </c>
      <c r="I37" s="47">
        <f>SUM(F37+G37+H37)</f>
        <v>1168.8933207999999</v>
      </c>
    </row>
    <row r="38" spans="1:9" ht="12.95" customHeight="1" x14ac:dyDescent="0.2">
      <c r="A38" s="17" t="s">
        <v>29</v>
      </c>
      <c r="B38" s="5">
        <f>SUM(B39+B40)</f>
        <v>11446.153763989998</v>
      </c>
      <c r="C38" s="5">
        <f t="shared" ref="C38:I38" si="18">SUM(C39+C40)</f>
        <v>66.143409340000005</v>
      </c>
      <c r="D38" s="5">
        <f t="shared" si="18"/>
        <v>0</v>
      </c>
      <c r="E38" s="5">
        <f t="shared" si="18"/>
        <v>11512.29717333</v>
      </c>
      <c r="F38" s="5">
        <f>SUM(F39+F40)</f>
        <v>11795.693544009999</v>
      </c>
      <c r="G38" s="5">
        <f t="shared" ref="G38:H38" si="19">SUM(G39+G40)</f>
        <v>702.59140149999996</v>
      </c>
      <c r="H38" s="5">
        <f t="shared" si="19"/>
        <v>0</v>
      </c>
      <c r="I38" s="47">
        <f t="shared" si="18"/>
        <v>12498.284945509997</v>
      </c>
    </row>
    <row r="39" spans="1:9" ht="12.6" customHeight="1" x14ac:dyDescent="0.2">
      <c r="A39" s="18" t="s">
        <v>30</v>
      </c>
      <c r="B39" s="5">
        <v>8843.9089181999989</v>
      </c>
      <c r="C39" s="5">
        <v>38.741386890000001</v>
      </c>
      <c r="D39" s="5">
        <v>0</v>
      </c>
      <c r="E39" s="5">
        <f>SUM(B39+C39+D39)</f>
        <v>8882.6503050899992</v>
      </c>
      <c r="F39" s="5">
        <v>9247.865510579999</v>
      </c>
      <c r="G39" s="5">
        <v>22.063192990000001</v>
      </c>
      <c r="H39" s="5">
        <v>0</v>
      </c>
      <c r="I39" s="47">
        <f>SUM(F39+G39+H39)</f>
        <v>9269.9287035699981</v>
      </c>
    </row>
    <row r="40" spans="1:9" ht="12.6" customHeight="1" x14ac:dyDescent="0.2">
      <c r="A40" s="18" t="s">
        <v>31</v>
      </c>
      <c r="B40" s="5">
        <v>2602.24484579</v>
      </c>
      <c r="C40" s="5">
        <v>27.40202245</v>
      </c>
      <c r="D40" s="5">
        <v>0</v>
      </c>
      <c r="E40" s="5">
        <f>SUM(B40+C40+D40)</f>
        <v>2629.64686824</v>
      </c>
      <c r="F40" s="5">
        <v>2547.8280334299998</v>
      </c>
      <c r="G40" s="5">
        <v>680.52820851000001</v>
      </c>
      <c r="H40" s="5">
        <v>0</v>
      </c>
      <c r="I40" s="47">
        <f>SUM(F40+G40+H40)</f>
        <v>3228.3562419399996</v>
      </c>
    </row>
    <row r="41" spans="1:9" ht="12.95" customHeight="1" x14ac:dyDescent="0.2">
      <c r="A41" s="17" t="s">
        <v>32</v>
      </c>
      <c r="B41" s="5">
        <f>SUM(B42+B43)</f>
        <v>4542.3038904600007</v>
      </c>
      <c r="C41" s="5">
        <f t="shared" ref="C41:I41" si="20">SUM(C42+C43)</f>
        <v>949.97388495000018</v>
      </c>
      <c r="D41" s="5">
        <f t="shared" si="20"/>
        <v>0</v>
      </c>
      <c r="E41" s="5">
        <f t="shared" si="20"/>
        <v>5492.2777754100007</v>
      </c>
      <c r="F41" s="5">
        <f>SUM(F42+F43)</f>
        <v>6115.5302656600006</v>
      </c>
      <c r="G41" s="5">
        <f t="shared" ref="G41:H41" si="21">SUM(G42+G43)</f>
        <v>979.91840385</v>
      </c>
      <c r="H41" s="5">
        <f t="shared" si="21"/>
        <v>0</v>
      </c>
      <c r="I41" s="47">
        <f t="shared" si="20"/>
        <v>7095.4486695100004</v>
      </c>
    </row>
    <row r="42" spans="1:9" ht="12.6" customHeight="1" x14ac:dyDescent="0.2">
      <c r="A42" s="18" t="s">
        <v>33</v>
      </c>
      <c r="B42" s="5">
        <v>19.061175010000007</v>
      </c>
      <c r="C42" s="5">
        <v>0</v>
      </c>
      <c r="D42" s="5">
        <v>0</v>
      </c>
      <c r="E42" s="5">
        <f>SUM(B42+C42+D42)</f>
        <v>19.061175010000007</v>
      </c>
      <c r="F42" s="5">
        <v>19.061175010000007</v>
      </c>
      <c r="G42" s="5">
        <v>0</v>
      </c>
      <c r="H42" s="5">
        <v>0</v>
      </c>
      <c r="I42" s="47">
        <f>SUM(F42+G42+H42)</f>
        <v>19.061175010000007</v>
      </c>
    </row>
    <row r="43" spans="1:9" ht="12.6" customHeight="1" x14ac:dyDescent="0.2">
      <c r="A43" s="18" t="s">
        <v>34</v>
      </c>
      <c r="B43" s="5">
        <v>4523.242715450001</v>
      </c>
      <c r="C43" s="5">
        <v>949.97388495000018</v>
      </c>
      <c r="D43" s="5">
        <v>0</v>
      </c>
      <c r="E43" s="5">
        <f>SUM(B43+C43+D43)</f>
        <v>5473.216600400001</v>
      </c>
      <c r="F43" s="5">
        <v>6096.4690906500009</v>
      </c>
      <c r="G43" s="5">
        <v>979.91840385</v>
      </c>
      <c r="H43" s="5">
        <v>0</v>
      </c>
      <c r="I43" s="47">
        <f>SUM(F43+G43+H43)</f>
        <v>7076.3874945000007</v>
      </c>
    </row>
    <row r="44" spans="1:9" ht="12.95" customHeight="1" x14ac:dyDescent="0.2">
      <c r="A44" s="17" t="s">
        <v>35</v>
      </c>
      <c r="B44" s="5">
        <f>SUM(B45+B48)</f>
        <v>1089.8879652099999</v>
      </c>
      <c r="C44" s="5">
        <f t="shared" ref="C44:I44" si="22">SUM(C45+C48)</f>
        <v>66.445239949999987</v>
      </c>
      <c r="D44" s="5">
        <f t="shared" si="22"/>
        <v>0</v>
      </c>
      <c r="E44" s="5">
        <f t="shared" si="22"/>
        <v>1156.33320516</v>
      </c>
      <c r="F44" s="5">
        <f>SUM(F45+F48)</f>
        <v>1695.8319471799996</v>
      </c>
      <c r="G44" s="5">
        <f t="shared" ref="G44:H44" si="23">SUM(G45+G48)</f>
        <v>252.91425322999996</v>
      </c>
      <c r="H44" s="5">
        <f t="shared" si="23"/>
        <v>0</v>
      </c>
      <c r="I44" s="47">
        <f t="shared" si="22"/>
        <v>1948.7462004099998</v>
      </c>
    </row>
    <row r="45" spans="1:9" ht="12.95" customHeight="1" x14ac:dyDescent="0.2">
      <c r="A45" s="17" t="s">
        <v>29</v>
      </c>
      <c r="B45" s="5">
        <f>SUM(B46+B47)</f>
        <v>884.04504512000005</v>
      </c>
      <c r="C45" s="5">
        <f t="shared" ref="C45:I45" si="24">SUM(C46+C47)</f>
        <v>96.405483439999983</v>
      </c>
      <c r="D45" s="5">
        <f t="shared" si="24"/>
        <v>0</v>
      </c>
      <c r="E45" s="5">
        <f t="shared" si="24"/>
        <v>980.45052856000007</v>
      </c>
      <c r="F45" s="5">
        <f>SUM(F46+F47)</f>
        <v>1332.4897375699998</v>
      </c>
      <c r="G45" s="5">
        <f t="shared" ref="G45:H45" si="25">SUM(G46+G47)</f>
        <v>387.55244620999997</v>
      </c>
      <c r="H45" s="5">
        <f t="shared" si="25"/>
        <v>0</v>
      </c>
      <c r="I45" s="47">
        <f t="shared" si="24"/>
        <v>1720.04218378</v>
      </c>
    </row>
    <row r="46" spans="1:9" ht="12.6" customHeight="1" x14ac:dyDescent="0.2">
      <c r="A46" s="18" t="s">
        <v>30</v>
      </c>
      <c r="B46" s="5">
        <v>611.44253851000008</v>
      </c>
      <c r="C46" s="5">
        <v>58.160326189999999</v>
      </c>
      <c r="D46" s="5">
        <v>0</v>
      </c>
      <c r="E46" s="5">
        <f>SUM(B46+C46+D46)</f>
        <v>669.60286470000005</v>
      </c>
      <c r="F46" s="5">
        <v>927.53855708999993</v>
      </c>
      <c r="G46" s="5">
        <v>178.42028450999999</v>
      </c>
      <c r="H46" s="5">
        <v>0</v>
      </c>
      <c r="I46" s="47">
        <f>SUM(F46+G46+H46)</f>
        <v>1105.9588415999999</v>
      </c>
    </row>
    <row r="47" spans="1:9" ht="12.6" customHeight="1" x14ac:dyDescent="0.2">
      <c r="A47" s="18" t="s">
        <v>31</v>
      </c>
      <c r="B47" s="5">
        <v>272.60250660999998</v>
      </c>
      <c r="C47" s="5">
        <v>38.245157249999991</v>
      </c>
      <c r="D47" s="5">
        <v>0</v>
      </c>
      <c r="E47" s="5">
        <f>SUM(B47+C47+D47)</f>
        <v>310.84766385999995</v>
      </c>
      <c r="F47" s="5">
        <v>404.95118047999995</v>
      </c>
      <c r="G47" s="5">
        <v>209.13216170000001</v>
      </c>
      <c r="H47" s="5">
        <v>0</v>
      </c>
      <c r="I47" s="47">
        <f>SUM(F47+G47+H47)</f>
        <v>614.08334217999993</v>
      </c>
    </row>
    <row r="48" spans="1:9" ht="12.95" customHeight="1" x14ac:dyDescent="0.2">
      <c r="A48" s="17" t="s">
        <v>32</v>
      </c>
      <c r="B48" s="5">
        <v>205.84292008999986</v>
      </c>
      <c r="C48" s="5">
        <v>-29.96024349</v>
      </c>
      <c r="D48" s="5">
        <v>0</v>
      </c>
      <c r="E48" s="5">
        <f>SUM(B48+C48+D48)</f>
        <v>175.88267659999985</v>
      </c>
      <c r="F48" s="5">
        <v>363.34220960999983</v>
      </c>
      <c r="G48" s="5">
        <v>-134.63819298000001</v>
      </c>
      <c r="H48" s="5">
        <v>0</v>
      </c>
      <c r="I48" s="47">
        <f>SUM(F48+G48+H48)</f>
        <v>228.70401662999981</v>
      </c>
    </row>
    <row r="49" spans="1:9" ht="12.95" customHeight="1" x14ac:dyDescent="0.2">
      <c r="A49" s="17" t="s">
        <v>36</v>
      </c>
      <c r="B49" s="5">
        <f>SUM(B50+B51+B52+B55)</f>
        <v>148.58808515000001</v>
      </c>
      <c r="C49" s="5">
        <f t="shared" ref="C49:I49" si="26">SUM(C50+C51+C52+C55)</f>
        <v>30.106842820000004</v>
      </c>
      <c r="D49" s="5">
        <f t="shared" si="26"/>
        <v>0</v>
      </c>
      <c r="E49" s="5">
        <f t="shared" si="26"/>
        <v>178.69492797000004</v>
      </c>
      <c r="F49" s="5">
        <f>SUM(F50+F51+F52+F55)</f>
        <v>217.97643568000001</v>
      </c>
      <c r="G49" s="5">
        <f t="shared" ref="G49:H49" si="27">SUM(G50+G51+G52+G55)</f>
        <v>41.117867759999996</v>
      </c>
      <c r="H49" s="5">
        <f t="shared" si="27"/>
        <v>0</v>
      </c>
      <c r="I49" s="47">
        <f t="shared" si="26"/>
        <v>259.09430344000003</v>
      </c>
    </row>
    <row r="50" spans="1:9" ht="12.75" customHeight="1" x14ac:dyDescent="0.2">
      <c r="A50" s="18" t="s">
        <v>27</v>
      </c>
      <c r="B50" s="6">
        <v>0</v>
      </c>
      <c r="C50" s="6">
        <v>0</v>
      </c>
      <c r="D50" s="6">
        <v>0</v>
      </c>
      <c r="E50" s="5">
        <f>SUM(B50+C50+D50)</f>
        <v>0</v>
      </c>
      <c r="F50" s="6">
        <v>0</v>
      </c>
      <c r="G50" s="6">
        <v>0</v>
      </c>
      <c r="H50" s="6">
        <v>0</v>
      </c>
      <c r="I50" s="47">
        <f>SUM(F50+G50+H50)</f>
        <v>0</v>
      </c>
    </row>
    <row r="51" spans="1:9" ht="12.75" customHeight="1" x14ac:dyDescent="0.2">
      <c r="A51" s="18" t="s">
        <v>28</v>
      </c>
      <c r="B51" s="5">
        <v>0.76696699999999995</v>
      </c>
      <c r="C51" s="5">
        <v>0.16211953000000012</v>
      </c>
      <c r="D51" s="5">
        <v>0</v>
      </c>
      <c r="E51" s="5">
        <f>SUM(B51+C51+D51)</f>
        <v>0.92908653000000008</v>
      </c>
      <c r="F51" s="5">
        <v>0.48599947999999998</v>
      </c>
      <c r="G51" s="5">
        <v>1.4879781599999999</v>
      </c>
      <c r="H51" s="5">
        <v>0</v>
      </c>
      <c r="I51" s="47">
        <f>SUM(F51+G51+H51)</f>
        <v>1.97397764</v>
      </c>
    </row>
    <row r="52" spans="1:9" ht="12.95" customHeight="1" x14ac:dyDescent="0.2">
      <c r="A52" s="17" t="s">
        <v>29</v>
      </c>
      <c r="B52" s="5">
        <f>SUM(B53+B54)</f>
        <v>147.82111815000002</v>
      </c>
      <c r="C52" s="5">
        <f t="shared" ref="C52:I52" si="28">SUM(C53+C54)</f>
        <v>29.944723290000002</v>
      </c>
      <c r="D52" s="5">
        <f t="shared" si="28"/>
        <v>0</v>
      </c>
      <c r="E52" s="5">
        <f t="shared" si="28"/>
        <v>177.76584144000003</v>
      </c>
      <c r="F52" s="5">
        <f>SUM(F53+F54)</f>
        <v>217.4904362</v>
      </c>
      <c r="G52" s="5">
        <f t="shared" ref="G52:H52" si="29">SUM(G53+G54)</f>
        <v>39.629889599999998</v>
      </c>
      <c r="H52" s="5">
        <f t="shared" si="29"/>
        <v>0</v>
      </c>
      <c r="I52" s="47">
        <f t="shared" si="28"/>
        <v>257.12032580000005</v>
      </c>
    </row>
    <row r="53" spans="1:9" ht="12.6" customHeight="1" x14ac:dyDescent="0.2">
      <c r="A53" s="18" t="s">
        <v>30</v>
      </c>
      <c r="B53" s="5">
        <v>145.58727143000002</v>
      </c>
      <c r="C53" s="5">
        <v>31.969444540000001</v>
      </c>
      <c r="D53" s="5">
        <v>0</v>
      </c>
      <c r="E53" s="5">
        <f>SUM(B53+C53+D53)</f>
        <v>177.55671597000003</v>
      </c>
      <c r="F53" s="5">
        <v>217.25264781000001</v>
      </c>
      <c r="G53" s="5">
        <v>39.250745430000002</v>
      </c>
      <c r="H53" s="5">
        <v>0</v>
      </c>
      <c r="I53" s="47">
        <f>SUM(F53+G53+H53)</f>
        <v>256.50339324000004</v>
      </c>
    </row>
    <row r="54" spans="1:9" ht="12.6" customHeight="1" x14ac:dyDescent="0.2">
      <c r="A54" s="18" t="s">
        <v>31</v>
      </c>
      <c r="B54" s="5">
        <v>2.2338467199999954</v>
      </c>
      <c r="C54" s="5">
        <v>-2.0247212500000002</v>
      </c>
      <c r="D54" s="5">
        <v>0</v>
      </c>
      <c r="E54" s="5">
        <f>SUM(B54+C54+D54)</f>
        <v>0.20912546999999515</v>
      </c>
      <c r="F54" s="5">
        <v>0.23778838999999999</v>
      </c>
      <c r="G54" s="5">
        <v>0.37914417</v>
      </c>
      <c r="H54" s="5">
        <v>0</v>
      </c>
      <c r="I54" s="47">
        <f>SUM(F54+G54+H54)</f>
        <v>0.61693255999999996</v>
      </c>
    </row>
    <row r="55" spans="1:9" ht="12.95" customHeight="1" x14ac:dyDescent="0.2">
      <c r="A55" s="17" t="s">
        <v>32</v>
      </c>
      <c r="B55" s="6">
        <v>0</v>
      </c>
      <c r="C55" s="6">
        <v>0</v>
      </c>
      <c r="D55" s="6">
        <v>0</v>
      </c>
      <c r="E55" s="5">
        <f>SUM(B55+C55+D55)</f>
        <v>0</v>
      </c>
      <c r="F55" s="6">
        <v>0</v>
      </c>
      <c r="G55" s="6">
        <v>0</v>
      </c>
      <c r="H55" s="6">
        <v>0</v>
      </c>
      <c r="I55" s="47">
        <f>SUM(F55+G55+H55)</f>
        <v>0</v>
      </c>
    </row>
    <row r="56" spans="1:9" ht="14.25" customHeight="1" x14ac:dyDescent="0.2">
      <c r="A56" s="17" t="s">
        <v>104</v>
      </c>
      <c r="B56" s="45">
        <f t="shared" ref="B56:I56" si="30">SUM(B57+B69+B79+B86)</f>
        <v>62115.378251860013</v>
      </c>
      <c r="C56" s="45">
        <f t="shared" si="30"/>
        <v>2710.8642901599997</v>
      </c>
      <c r="D56" s="45">
        <f t="shared" si="30"/>
        <v>0</v>
      </c>
      <c r="E56" s="45">
        <f t="shared" si="30"/>
        <v>64826.242542020009</v>
      </c>
      <c r="F56" s="45">
        <f t="shared" si="30"/>
        <v>66081.581832780008</v>
      </c>
      <c r="G56" s="45">
        <f t="shared" si="30"/>
        <v>-2156.6999386700004</v>
      </c>
      <c r="H56" s="45">
        <f t="shared" si="30"/>
        <v>0</v>
      </c>
      <c r="I56" s="46">
        <f t="shared" si="30"/>
        <v>63924.881894110018</v>
      </c>
    </row>
    <row r="57" spans="1:9" ht="14.1" customHeight="1" x14ac:dyDescent="0.2">
      <c r="A57" s="17" t="s">
        <v>37</v>
      </c>
      <c r="B57" s="45">
        <f>SUM(B58)</f>
        <v>10324.113431319998</v>
      </c>
      <c r="C57" s="45">
        <f t="shared" ref="C57:I57" si="31">SUM(C58)</f>
        <v>405.41540749000001</v>
      </c>
      <c r="D57" s="45">
        <f t="shared" si="31"/>
        <v>0</v>
      </c>
      <c r="E57" s="45">
        <f t="shared" si="31"/>
        <v>10729.528838809998</v>
      </c>
      <c r="F57" s="45">
        <f>SUM(F58)</f>
        <v>10745.534432549999</v>
      </c>
      <c r="G57" s="45">
        <f t="shared" si="31"/>
        <v>-86.563862809999989</v>
      </c>
      <c r="H57" s="45">
        <f t="shared" si="31"/>
        <v>0</v>
      </c>
      <c r="I57" s="46">
        <f t="shared" si="31"/>
        <v>10658.970569739999</v>
      </c>
    </row>
    <row r="58" spans="1:9" ht="12.95" customHeight="1" x14ac:dyDescent="0.2">
      <c r="A58" s="17" t="s">
        <v>38</v>
      </c>
      <c r="B58" s="5">
        <f>SUM(B59+B64)</f>
        <v>10324.113431319998</v>
      </c>
      <c r="C58" s="5">
        <f t="shared" ref="C58:I58" si="32">SUM(C59+C64)</f>
        <v>405.41540749000001</v>
      </c>
      <c r="D58" s="5">
        <f t="shared" si="32"/>
        <v>0</v>
      </c>
      <c r="E58" s="5">
        <f t="shared" si="32"/>
        <v>10729.528838809998</v>
      </c>
      <c r="F58" s="5">
        <f>SUM(F59+F64)</f>
        <v>10745.534432549999</v>
      </c>
      <c r="G58" s="5">
        <f t="shared" ref="G58:H58" si="33">SUM(G59+G64)</f>
        <v>-86.563862809999989</v>
      </c>
      <c r="H58" s="5">
        <f t="shared" si="33"/>
        <v>0</v>
      </c>
      <c r="I58" s="47">
        <f t="shared" si="32"/>
        <v>10658.970569739999</v>
      </c>
    </row>
    <row r="59" spans="1:9" ht="12.95" customHeight="1" x14ac:dyDescent="0.2">
      <c r="A59" s="17" t="s">
        <v>39</v>
      </c>
      <c r="B59" s="5">
        <f>SUM(B60+B61+B62+B63)</f>
        <v>3148.3226721499996</v>
      </c>
      <c r="C59" s="5">
        <f t="shared" ref="C59:I59" si="34">SUM(C60+C61+C62+C63)</f>
        <v>254.66056774999998</v>
      </c>
      <c r="D59" s="5">
        <f t="shared" si="34"/>
        <v>0</v>
      </c>
      <c r="E59" s="5">
        <f t="shared" si="34"/>
        <v>3402.9832398999997</v>
      </c>
      <c r="F59" s="5">
        <f>SUM(F60+F61+F62+F63)</f>
        <v>3222.7431016199998</v>
      </c>
      <c r="G59" s="5">
        <f t="shared" ref="G59:H59" si="35">SUM(G60+G61+G62+G63)</f>
        <v>-27.134414110000002</v>
      </c>
      <c r="H59" s="5">
        <f t="shared" si="35"/>
        <v>0</v>
      </c>
      <c r="I59" s="47">
        <f t="shared" si="34"/>
        <v>3195.6086875099995</v>
      </c>
    </row>
    <row r="60" spans="1:9" ht="12.6" customHeight="1" x14ac:dyDescent="0.2">
      <c r="A60" s="18" t="s">
        <v>40</v>
      </c>
      <c r="B60" s="5">
        <v>1214.4545455500001</v>
      </c>
      <c r="C60" s="5">
        <v>223.57713777999999</v>
      </c>
      <c r="D60" s="5">
        <v>0</v>
      </c>
      <c r="E60" s="5">
        <f>SUM(B60+C60+D60)</f>
        <v>1438.0316833300001</v>
      </c>
      <c r="F60" s="5">
        <v>1180.5674683400002</v>
      </c>
      <c r="G60" s="5">
        <v>10.53021116</v>
      </c>
      <c r="H60" s="5">
        <v>0</v>
      </c>
      <c r="I60" s="47">
        <f>SUM(F60+G60+H60)</f>
        <v>1191.0976795000001</v>
      </c>
    </row>
    <row r="61" spans="1:9" ht="12.6" customHeight="1" x14ac:dyDescent="0.2">
      <c r="A61" s="18" t="s">
        <v>41</v>
      </c>
      <c r="B61" s="6">
        <v>0</v>
      </c>
      <c r="C61" s="6">
        <v>0</v>
      </c>
      <c r="D61" s="6">
        <v>0</v>
      </c>
      <c r="E61" s="5">
        <f>SUM(B61+C61+D61)</f>
        <v>0</v>
      </c>
      <c r="F61" s="6">
        <v>0</v>
      </c>
      <c r="G61" s="6">
        <v>0</v>
      </c>
      <c r="H61" s="6">
        <v>0</v>
      </c>
      <c r="I61" s="47">
        <f>SUM(F61+G61+H61)</f>
        <v>0</v>
      </c>
    </row>
    <row r="62" spans="1:9" ht="12.6" customHeight="1" x14ac:dyDescent="0.2">
      <c r="A62" s="18" t="s">
        <v>42</v>
      </c>
      <c r="B62" s="5">
        <v>1836.8719718699997</v>
      </c>
      <c r="C62" s="5">
        <v>28.55833797</v>
      </c>
      <c r="D62" s="5">
        <v>0</v>
      </c>
      <c r="E62" s="5">
        <f>SUM(B62+C62+D62)</f>
        <v>1865.4303098399996</v>
      </c>
      <c r="F62" s="5">
        <v>1934.9265924699996</v>
      </c>
      <c r="G62" s="5">
        <v>-40.292246130000002</v>
      </c>
      <c r="H62" s="5">
        <v>0</v>
      </c>
      <c r="I62" s="47">
        <f>SUM(F62+G62+H62)</f>
        <v>1894.6343463399996</v>
      </c>
    </row>
    <row r="63" spans="1:9" ht="12.6" customHeight="1" x14ac:dyDescent="0.2">
      <c r="A63" s="18" t="s">
        <v>43</v>
      </c>
      <c r="B63" s="5">
        <v>96.996154729999986</v>
      </c>
      <c r="C63" s="5">
        <v>2.5250919999999999</v>
      </c>
      <c r="D63" s="5">
        <v>0</v>
      </c>
      <c r="E63" s="5">
        <f>SUM(B63+C63+D63)</f>
        <v>99.521246729999987</v>
      </c>
      <c r="F63" s="5">
        <v>107.24904081</v>
      </c>
      <c r="G63" s="5">
        <v>2.6276208599999999</v>
      </c>
      <c r="H63" s="5">
        <v>0</v>
      </c>
      <c r="I63" s="47">
        <f>SUM(F63+G63+H63)</f>
        <v>109.87666166999999</v>
      </c>
    </row>
    <row r="64" spans="1:9" ht="12.95" customHeight="1" x14ac:dyDescent="0.2">
      <c r="A64" s="17" t="s">
        <v>44</v>
      </c>
      <c r="B64" s="5">
        <f t="shared" ref="B64:I64" si="36">SUM(B65+B66+B67+B68)</f>
        <v>7175.7907591699986</v>
      </c>
      <c r="C64" s="5">
        <f t="shared" si="36"/>
        <v>150.75483973999999</v>
      </c>
      <c r="D64" s="5">
        <f t="shared" si="36"/>
        <v>0</v>
      </c>
      <c r="E64" s="5">
        <f t="shared" si="36"/>
        <v>7326.5455989099992</v>
      </c>
      <c r="F64" s="5">
        <f t="shared" si="36"/>
        <v>7522.7913309299993</v>
      </c>
      <c r="G64" s="5">
        <f t="shared" si="36"/>
        <v>-59.429448699999995</v>
      </c>
      <c r="H64" s="5">
        <f t="shared" si="36"/>
        <v>0</v>
      </c>
      <c r="I64" s="47">
        <f t="shared" si="36"/>
        <v>7463.3618822299986</v>
      </c>
    </row>
    <row r="65" spans="1:9" ht="12.6" customHeight="1" x14ac:dyDescent="0.2">
      <c r="A65" s="18" t="s">
        <v>40</v>
      </c>
      <c r="B65" s="5">
        <v>1155.4494426200001</v>
      </c>
      <c r="C65" s="5">
        <v>-13.01502432</v>
      </c>
      <c r="D65" s="5">
        <v>0</v>
      </c>
      <c r="E65" s="5">
        <f>SUM(B65+C65+D65)</f>
        <v>1142.4344183000001</v>
      </c>
      <c r="F65" s="5">
        <v>1180.4586997199999</v>
      </c>
      <c r="G65" s="5">
        <v>-4.9325798399999998</v>
      </c>
      <c r="H65" s="5">
        <v>0</v>
      </c>
      <c r="I65" s="47">
        <f>SUM(F65+G65+H65)</f>
        <v>1175.5261198799999</v>
      </c>
    </row>
    <row r="66" spans="1:9" ht="12.6" customHeight="1" x14ac:dyDescent="0.2">
      <c r="A66" s="18" t="s">
        <v>41</v>
      </c>
      <c r="B66" s="6">
        <v>0</v>
      </c>
      <c r="C66" s="6">
        <v>0</v>
      </c>
      <c r="D66" s="6">
        <v>0</v>
      </c>
      <c r="E66" s="5">
        <f>SUM(B66+C66+D66)</f>
        <v>0</v>
      </c>
      <c r="F66" s="6">
        <v>0</v>
      </c>
      <c r="G66" s="6">
        <v>0</v>
      </c>
      <c r="H66" s="6">
        <v>0</v>
      </c>
      <c r="I66" s="47">
        <f>SUM(F66+G66+H66)</f>
        <v>0</v>
      </c>
    </row>
    <row r="67" spans="1:9" ht="12.6" customHeight="1" x14ac:dyDescent="0.2">
      <c r="A67" s="18" t="s">
        <v>42</v>
      </c>
      <c r="B67" s="5">
        <v>5670.1592055699994</v>
      </c>
      <c r="C67" s="5">
        <v>159.31703836</v>
      </c>
      <c r="D67" s="5">
        <v>0</v>
      </c>
      <c r="E67" s="5">
        <f>SUM(B67+C67+D67)</f>
        <v>5829.4762439299993</v>
      </c>
      <c r="F67" s="5">
        <v>5978.1031466299992</v>
      </c>
      <c r="G67" s="5">
        <v>-59.078843339999999</v>
      </c>
      <c r="H67" s="5">
        <v>0</v>
      </c>
      <c r="I67" s="47">
        <f>SUM(F67+G67+H67)</f>
        <v>5919.0243032899989</v>
      </c>
    </row>
    <row r="68" spans="1:9" ht="12.6" customHeight="1" x14ac:dyDescent="0.2">
      <c r="A68" s="18" t="s">
        <v>43</v>
      </c>
      <c r="B68" s="5">
        <v>350.18211097999978</v>
      </c>
      <c r="C68" s="5">
        <v>4.4528257</v>
      </c>
      <c r="D68" s="5">
        <v>0</v>
      </c>
      <c r="E68" s="5">
        <f>SUM(B68+C68+D68)</f>
        <v>354.63493667999978</v>
      </c>
      <c r="F68" s="5">
        <v>364.22948457999979</v>
      </c>
      <c r="G68" s="5">
        <v>4.5819744800000004</v>
      </c>
      <c r="H68" s="5">
        <v>0</v>
      </c>
      <c r="I68" s="47">
        <f>SUM(F68+G68+H68)</f>
        <v>368.81145905999978</v>
      </c>
    </row>
    <row r="69" spans="1:9" ht="14.1" customHeight="1" x14ac:dyDescent="0.2">
      <c r="A69" s="17" t="s">
        <v>45</v>
      </c>
      <c r="B69" s="45">
        <f t="shared" ref="B69:I69" si="37">SUM(B70+B71+B72+B77)</f>
        <v>27813.428023630011</v>
      </c>
      <c r="C69" s="45">
        <f t="shared" si="37"/>
        <v>1315.9132648499999</v>
      </c>
      <c r="D69" s="45">
        <f t="shared" si="37"/>
        <v>0</v>
      </c>
      <c r="E69" s="45">
        <f t="shared" si="37"/>
        <v>29129.341288480013</v>
      </c>
      <c r="F69" s="45">
        <f t="shared" si="37"/>
        <v>29518.832386530012</v>
      </c>
      <c r="G69" s="45">
        <f t="shared" si="37"/>
        <v>1084.37771821</v>
      </c>
      <c r="H69" s="45">
        <f t="shared" si="37"/>
        <v>0</v>
      </c>
      <c r="I69" s="46">
        <f t="shared" si="37"/>
        <v>30603.21010474001</v>
      </c>
    </row>
    <row r="70" spans="1:9" ht="12.95" customHeight="1" x14ac:dyDescent="0.2">
      <c r="A70" s="18" t="s">
        <v>46</v>
      </c>
      <c r="B70" s="6">
        <v>0</v>
      </c>
      <c r="C70" s="6">
        <v>0</v>
      </c>
      <c r="D70" s="6">
        <v>0</v>
      </c>
      <c r="E70" s="5">
        <f>SUM(B70+C70+D70)</f>
        <v>0</v>
      </c>
      <c r="F70" s="6">
        <v>0</v>
      </c>
      <c r="G70" s="6">
        <v>0</v>
      </c>
      <c r="H70" s="6">
        <v>0</v>
      </c>
      <c r="I70" s="47">
        <f>SUM(F70+G70+H70)</f>
        <v>0</v>
      </c>
    </row>
    <row r="71" spans="1:9" ht="12.95" customHeight="1" x14ac:dyDescent="0.2">
      <c r="A71" s="17" t="s">
        <v>47</v>
      </c>
      <c r="B71" s="5">
        <v>257.5</v>
      </c>
      <c r="C71" s="5">
        <v>0</v>
      </c>
      <c r="D71" s="5">
        <v>0</v>
      </c>
      <c r="E71" s="5">
        <f>SUM(B71+C71+D71)</f>
        <v>257.5</v>
      </c>
      <c r="F71" s="5">
        <v>257.5</v>
      </c>
      <c r="G71" s="5">
        <v>0</v>
      </c>
      <c r="H71" s="5">
        <v>0</v>
      </c>
      <c r="I71" s="47">
        <f>SUM(F71+G71+H71)</f>
        <v>257.5</v>
      </c>
    </row>
    <row r="72" spans="1:9" ht="12.95" customHeight="1" x14ac:dyDescent="0.2">
      <c r="A72" s="18" t="s">
        <v>48</v>
      </c>
      <c r="B72" s="5">
        <f>SUM(B73+B74)</f>
        <v>27555.928023630011</v>
      </c>
      <c r="C72" s="5">
        <f t="shared" ref="C72:I72" si="38">SUM(C73+C74)</f>
        <v>1315.9132648499999</v>
      </c>
      <c r="D72" s="5">
        <f t="shared" si="38"/>
        <v>0</v>
      </c>
      <c r="E72" s="5">
        <f t="shared" si="38"/>
        <v>28871.841288480013</v>
      </c>
      <c r="F72" s="5">
        <f>SUM(F73+F74)</f>
        <v>29261.332386530012</v>
      </c>
      <c r="G72" s="5">
        <f t="shared" ref="G72:H72" si="39">SUM(G73+G74)</f>
        <v>1084.37771821</v>
      </c>
      <c r="H72" s="5">
        <f t="shared" si="39"/>
        <v>0</v>
      </c>
      <c r="I72" s="47">
        <f t="shared" si="38"/>
        <v>30345.71010474001</v>
      </c>
    </row>
    <row r="73" spans="1:9" ht="12.95" customHeight="1" x14ac:dyDescent="0.2">
      <c r="A73" s="18" t="s">
        <v>49</v>
      </c>
      <c r="B73" s="6">
        <v>0</v>
      </c>
      <c r="C73" s="6">
        <v>0</v>
      </c>
      <c r="D73" s="6">
        <v>0</v>
      </c>
      <c r="E73" s="5">
        <f>SUM(B73+C73+D73)</f>
        <v>0</v>
      </c>
      <c r="F73" s="6">
        <v>0</v>
      </c>
      <c r="G73" s="6">
        <v>0</v>
      </c>
      <c r="H73" s="6">
        <v>0</v>
      </c>
      <c r="I73" s="47">
        <f>SUM(F73+G73+H73)</f>
        <v>0</v>
      </c>
    </row>
    <row r="74" spans="1:9" ht="12.95" customHeight="1" x14ac:dyDescent="0.2">
      <c r="A74" s="18" t="s">
        <v>50</v>
      </c>
      <c r="B74" s="5">
        <f>SUM(B75+B76)</f>
        <v>27555.928023630011</v>
      </c>
      <c r="C74" s="5">
        <f t="shared" ref="C74:I74" si="40">SUM(C75+C76)</f>
        <v>1315.9132648499999</v>
      </c>
      <c r="D74" s="5">
        <f t="shared" si="40"/>
        <v>0</v>
      </c>
      <c r="E74" s="5">
        <f t="shared" si="40"/>
        <v>28871.841288480013</v>
      </c>
      <c r="F74" s="5">
        <f>SUM(F75+F76)</f>
        <v>29261.332386530012</v>
      </c>
      <c r="G74" s="5">
        <f t="shared" ref="G74:H74" si="41">SUM(G75+G76)</f>
        <v>1084.37771821</v>
      </c>
      <c r="H74" s="5">
        <f t="shared" si="41"/>
        <v>0</v>
      </c>
      <c r="I74" s="47">
        <f t="shared" si="40"/>
        <v>30345.71010474001</v>
      </c>
    </row>
    <row r="75" spans="1:9" ht="13.15" customHeight="1" x14ac:dyDescent="0.2">
      <c r="A75" s="18" t="s">
        <v>51</v>
      </c>
      <c r="B75" s="5">
        <v>20012.333781040012</v>
      </c>
      <c r="C75" s="5">
        <v>991.27359078999996</v>
      </c>
      <c r="D75" s="5">
        <v>0</v>
      </c>
      <c r="E75" s="5">
        <f>SUM(B75+C75+D75)</f>
        <v>21003.60737183001</v>
      </c>
      <c r="F75" s="5">
        <v>22241.052330510011</v>
      </c>
      <c r="G75" s="5">
        <v>703.36430265000001</v>
      </c>
      <c r="H75" s="5">
        <v>0</v>
      </c>
      <c r="I75" s="47">
        <f>SUM(F75+G75+H75)</f>
        <v>22944.41663316001</v>
      </c>
    </row>
    <row r="76" spans="1:9" ht="13.15" customHeight="1" x14ac:dyDescent="0.2">
      <c r="A76" s="18" t="s">
        <v>52</v>
      </c>
      <c r="B76" s="5">
        <v>7543.5942425900002</v>
      </c>
      <c r="C76" s="5">
        <v>324.63967406</v>
      </c>
      <c r="D76" s="5">
        <v>0</v>
      </c>
      <c r="E76" s="5">
        <f>SUM(B76+C76+D76)</f>
        <v>7868.2339166500005</v>
      </c>
      <c r="F76" s="5">
        <v>7020.2800560200003</v>
      </c>
      <c r="G76" s="5">
        <v>381.01341556</v>
      </c>
      <c r="H76" s="5">
        <v>0</v>
      </c>
      <c r="I76" s="47">
        <f>SUM(F76+G76+H76)</f>
        <v>7401.2934715800002</v>
      </c>
    </row>
    <row r="77" spans="1:9" ht="12.95" customHeight="1" x14ac:dyDescent="0.2">
      <c r="A77" s="17" t="s">
        <v>53</v>
      </c>
      <c r="B77" s="6">
        <v>0</v>
      </c>
      <c r="C77" s="6">
        <v>0</v>
      </c>
      <c r="D77" s="6">
        <v>0</v>
      </c>
      <c r="E77" s="5">
        <f>SUM(B77+C77+D77)</f>
        <v>0</v>
      </c>
      <c r="F77" s="6">
        <v>0</v>
      </c>
      <c r="G77" s="6">
        <v>0</v>
      </c>
      <c r="H77" s="6">
        <v>0</v>
      </c>
      <c r="I77" s="47">
        <f>SUM(F77+G77+H77)</f>
        <v>0</v>
      </c>
    </row>
    <row r="78" spans="1:9" ht="13.15" customHeight="1" x14ac:dyDescent="0.2">
      <c r="A78" s="17" t="s">
        <v>152</v>
      </c>
      <c r="B78" s="6"/>
      <c r="C78" s="6"/>
      <c r="D78" s="6"/>
      <c r="E78" s="5"/>
      <c r="F78" s="6"/>
      <c r="G78" s="6"/>
      <c r="H78" s="6"/>
      <c r="I78" s="47"/>
    </row>
    <row r="79" spans="1:9" ht="12.95" customHeight="1" x14ac:dyDescent="0.2">
      <c r="A79" s="17" t="s">
        <v>54</v>
      </c>
      <c r="B79" s="45">
        <f>SUM(B80+B81+B82+B85)</f>
        <v>21528.235633930006</v>
      </c>
      <c r="C79" s="45">
        <f t="shared" ref="C79:I79" si="42">SUM(C80+C81+C82+C85)</f>
        <v>850.95727045999979</v>
      </c>
      <c r="D79" s="45">
        <f t="shared" si="42"/>
        <v>0</v>
      </c>
      <c r="E79" s="45">
        <f t="shared" si="42"/>
        <v>22379.192904390005</v>
      </c>
      <c r="F79" s="45">
        <f>SUM(F80+F81+F82+F85)</f>
        <v>23413.401985100005</v>
      </c>
      <c r="G79" s="45">
        <f t="shared" ref="G79:H79" si="43">SUM(G80+G81+G82+G85)</f>
        <v>-3243.3710721699999</v>
      </c>
      <c r="H79" s="45">
        <f t="shared" si="43"/>
        <v>0</v>
      </c>
      <c r="I79" s="46">
        <f t="shared" si="42"/>
        <v>20170.030912930008</v>
      </c>
    </row>
    <row r="80" spans="1:9" ht="12.75" customHeight="1" x14ac:dyDescent="0.2">
      <c r="A80" s="18" t="s">
        <v>55</v>
      </c>
      <c r="B80" s="6">
        <v>0</v>
      </c>
      <c r="C80" s="6">
        <v>0</v>
      </c>
      <c r="D80" s="6">
        <v>0</v>
      </c>
      <c r="E80" s="5">
        <f>SUM(B80+C80+D80)</f>
        <v>0</v>
      </c>
      <c r="F80" s="6">
        <v>0</v>
      </c>
      <c r="G80" s="6">
        <v>0</v>
      </c>
      <c r="H80" s="6">
        <v>0</v>
      </c>
      <c r="I80" s="47">
        <f>SUM(F80+G80+H80)</f>
        <v>0</v>
      </c>
    </row>
    <row r="81" spans="1:9" ht="12.75" customHeight="1" x14ac:dyDescent="0.2">
      <c r="A81" s="18" t="s">
        <v>56</v>
      </c>
      <c r="B81" s="5">
        <v>17.822615580000001</v>
      </c>
      <c r="C81" s="5">
        <v>-8.9271150699999993</v>
      </c>
      <c r="D81" s="5">
        <v>0</v>
      </c>
      <c r="E81" s="5">
        <f>SUM(B81+C81+D81)</f>
        <v>8.8955005100000015</v>
      </c>
      <c r="F81" s="5">
        <v>21.620378980000002</v>
      </c>
      <c r="G81" s="5">
        <v>-0.60520375000000004</v>
      </c>
      <c r="H81" s="5">
        <v>0</v>
      </c>
      <c r="I81" s="47">
        <f>SUM(F81+G81+H81)</f>
        <v>21.015175230000001</v>
      </c>
    </row>
    <row r="82" spans="1:9" ht="12.75" customHeight="1" x14ac:dyDescent="0.2">
      <c r="A82" s="17" t="s">
        <v>57</v>
      </c>
      <c r="B82" s="5">
        <f>SUM(B83+B84)</f>
        <v>11451.052943790004</v>
      </c>
      <c r="C82" s="5">
        <f t="shared" ref="C82:I82" si="44">SUM(C83+C84)</f>
        <v>421.92445729999997</v>
      </c>
      <c r="D82" s="5">
        <f t="shared" si="44"/>
        <v>0</v>
      </c>
      <c r="E82" s="5">
        <f t="shared" si="44"/>
        <v>11872.977401090004</v>
      </c>
      <c r="F82" s="5">
        <f>SUM(F83+F84)</f>
        <v>12794.787893750005</v>
      </c>
      <c r="G82" s="5">
        <f t="shared" ref="G82:H82" si="45">SUM(G83+G84)</f>
        <v>-2663.2666283799999</v>
      </c>
      <c r="H82" s="5">
        <f t="shared" si="45"/>
        <v>0</v>
      </c>
      <c r="I82" s="47">
        <f t="shared" si="44"/>
        <v>10131.521265370004</v>
      </c>
    </row>
    <row r="83" spans="1:9" ht="12.75" customHeight="1" x14ac:dyDescent="0.2">
      <c r="A83" s="18" t="s">
        <v>13</v>
      </c>
      <c r="B83" s="5">
        <v>8103.2757154100036</v>
      </c>
      <c r="C83" s="5">
        <v>202.62255413</v>
      </c>
      <c r="D83" s="5">
        <v>0</v>
      </c>
      <c r="E83" s="5">
        <f>SUM(B83+C83+D83)</f>
        <v>8305.8982695400027</v>
      </c>
      <c r="F83" s="5">
        <v>8583.9255703500039</v>
      </c>
      <c r="G83" s="5">
        <v>-1646.8630664499999</v>
      </c>
      <c r="H83" s="5">
        <v>0</v>
      </c>
      <c r="I83" s="47">
        <f>SUM(F83+G83+H83)</f>
        <v>6937.0625039000042</v>
      </c>
    </row>
    <row r="84" spans="1:9" ht="12.75" customHeight="1" x14ac:dyDescent="0.2">
      <c r="A84" s="18" t="s">
        <v>58</v>
      </c>
      <c r="B84" s="5">
        <v>3347.7772283800005</v>
      </c>
      <c r="C84" s="5">
        <v>219.30190317</v>
      </c>
      <c r="D84" s="5">
        <v>0</v>
      </c>
      <c r="E84" s="5">
        <f>SUM(B84+C84+D84)</f>
        <v>3567.0791315500005</v>
      </c>
      <c r="F84" s="5">
        <v>4210.8623234000006</v>
      </c>
      <c r="G84" s="5">
        <v>-1016.40356193</v>
      </c>
      <c r="H84" s="5">
        <v>0</v>
      </c>
      <c r="I84" s="47">
        <f>SUM(F84+G84+H84)</f>
        <v>3194.4587614700004</v>
      </c>
    </row>
    <row r="85" spans="1:9" ht="12.75" customHeight="1" x14ac:dyDescent="0.2">
      <c r="A85" s="17" t="s">
        <v>59</v>
      </c>
      <c r="B85" s="5">
        <v>10059.360074560002</v>
      </c>
      <c r="C85" s="5">
        <v>437.95992822999983</v>
      </c>
      <c r="D85" s="5">
        <v>0</v>
      </c>
      <c r="E85" s="5">
        <f>SUM(B85+C85+D85)</f>
        <v>10497.320002790002</v>
      </c>
      <c r="F85" s="5">
        <v>10596.993712370002</v>
      </c>
      <c r="G85" s="5">
        <v>-579.4992400399999</v>
      </c>
      <c r="H85" s="5">
        <v>0</v>
      </c>
      <c r="I85" s="47">
        <f>SUM(F85+G85+H85)</f>
        <v>10017.494472330001</v>
      </c>
    </row>
    <row r="86" spans="1:9" ht="12.95" customHeight="1" x14ac:dyDescent="0.2">
      <c r="A86" s="17" t="s">
        <v>151</v>
      </c>
      <c r="B86" s="45">
        <f>SUM(B87+B90+B93+B98)</f>
        <v>2449.6011629799996</v>
      </c>
      <c r="C86" s="45">
        <f t="shared" ref="C86:I86" si="46">SUM(C87+C90+C93+C98)</f>
        <v>138.57834736000004</v>
      </c>
      <c r="D86" s="45">
        <f t="shared" si="46"/>
        <v>0</v>
      </c>
      <c r="E86" s="45">
        <f t="shared" si="46"/>
        <v>2588.17951034</v>
      </c>
      <c r="F86" s="45">
        <f>SUM(F87+F90+F93+F98)</f>
        <v>2403.8130285999996</v>
      </c>
      <c r="G86" s="45">
        <f t="shared" ref="G86:H86" si="47">SUM(G87+G90+G93+G98)</f>
        <v>88.857278100000002</v>
      </c>
      <c r="H86" s="45">
        <f t="shared" si="47"/>
        <v>0</v>
      </c>
      <c r="I86" s="46">
        <f t="shared" si="46"/>
        <v>2492.6703066999999</v>
      </c>
    </row>
    <row r="87" spans="1:9" ht="12.75" customHeight="1" x14ac:dyDescent="0.2">
      <c r="A87" s="17" t="s">
        <v>60</v>
      </c>
      <c r="B87" s="5">
        <f>SUM(B88+B89)</f>
        <v>0.5</v>
      </c>
      <c r="C87" s="5">
        <f t="shared" ref="C87:I87" si="48">SUM(C88+C89)</f>
        <v>0</v>
      </c>
      <c r="D87" s="5">
        <f t="shared" si="48"/>
        <v>0</v>
      </c>
      <c r="E87" s="5">
        <f t="shared" si="48"/>
        <v>0.5</v>
      </c>
      <c r="F87" s="5">
        <f>SUM(F88+F89)</f>
        <v>0.5</v>
      </c>
      <c r="G87" s="5">
        <f t="shared" ref="G87:H87" si="49">SUM(G88+G89)</f>
        <v>0</v>
      </c>
      <c r="H87" s="5">
        <f t="shared" si="49"/>
        <v>0</v>
      </c>
      <c r="I87" s="47">
        <f t="shared" si="48"/>
        <v>0.5</v>
      </c>
    </row>
    <row r="88" spans="1:9" ht="12.75" customHeight="1" x14ac:dyDescent="0.2">
      <c r="A88" s="18" t="s">
        <v>39</v>
      </c>
      <c r="B88" s="6">
        <v>0</v>
      </c>
      <c r="C88" s="6">
        <v>0</v>
      </c>
      <c r="D88" s="6">
        <v>0</v>
      </c>
      <c r="E88" s="5">
        <f>SUM(B88+C88+D88)</f>
        <v>0</v>
      </c>
      <c r="F88" s="6">
        <v>0</v>
      </c>
      <c r="G88" s="6">
        <v>0</v>
      </c>
      <c r="H88" s="6">
        <v>0</v>
      </c>
      <c r="I88" s="47">
        <f>SUM(F88+G88+H88)</f>
        <v>0</v>
      </c>
    </row>
    <row r="89" spans="1:9" ht="12.75" customHeight="1" x14ac:dyDescent="0.2">
      <c r="A89" s="18" t="s">
        <v>44</v>
      </c>
      <c r="B89" s="5">
        <v>0.5</v>
      </c>
      <c r="C89" s="5">
        <v>0</v>
      </c>
      <c r="D89" s="5">
        <v>0</v>
      </c>
      <c r="E89" s="5">
        <f>SUM(B89+C89+D89)</f>
        <v>0.5</v>
      </c>
      <c r="F89" s="5">
        <v>0.5</v>
      </c>
      <c r="G89" s="5">
        <v>0</v>
      </c>
      <c r="H89" s="5">
        <v>0</v>
      </c>
      <c r="I89" s="47">
        <f>SUM(F89+G89+H89)</f>
        <v>0.5</v>
      </c>
    </row>
    <row r="90" spans="1:9" ht="12.75" customHeight="1" x14ac:dyDescent="0.2">
      <c r="A90" s="17" t="s">
        <v>61</v>
      </c>
      <c r="B90" s="5">
        <f>SUM(B91+B92)</f>
        <v>169.73518817000001</v>
      </c>
      <c r="C90" s="5">
        <f t="shared" ref="C90:I90" si="50">SUM(C91+C92)</f>
        <v>-68.801093260000002</v>
      </c>
      <c r="D90" s="5">
        <f t="shared" si="50"/>
        <v>0</v>
      </c>
      <c r="E90" s="5">
        <f t="shared" si="50"/>
        <v>100.93409491</v>
      </c>
      <c r="F90" s="5">
        <f>SUM(F91+F92)</f>
        <v>95.811624480000006</v>
      </c>
      <c r="G90" s="5">
        <f t="shared" ref="G90:H90" si="51">SUM(G91+G92)</f>
        <v>-0.72049625000000006</v>
      </c>
      <c r="H90" s="5">
        <f t="shared" si="51"/>
        <v>0</v>
      </c>
      <c r="I90" s="47">
        <f t="shared" si="50"/>
        <v>95.091128229999995</v>
      </c>
    </row>
    <row r="91" spans="1:9" ht="12.75" customHeight="1" x14ac:dyDescent="0.2">
      <c r="A91" s="18" t="s">
        <v>39</v>
      </c>
      <c r="B91" s="5">
        <v>73.8</v>
      </c>
      <c r="C91" s="5">
        <v>0</v>
      </c>
      <c r="D91" s="5">
        <v>0</v>
      </c>
      <c r="E91" s="5">
        <f>SUM(B91+C91+D91)</f>
        <v>73.8</v>
      </c>
      <c r="F91" s="5">
        <v>73.8</v>
      </c>
      <c r="G91" s="5">
        <v>0</v>
      </c>
      <c r="H91" s="5">
        <v>0</v>
      </c>
      <c r="I91" s="47">
        <f>SUM(F91+G91+H91)</f>
        <v>73.8</v>
      </c>
    </row>
    <row r="92" spans="1:9" ht="12.75" customHeight="1" x14ac:dyDescent="0.2">
      <c r="A92" s="18" t="s">
        <v>44</v>
      </c>
      <c r="B92" s="5">
        <v>95.935188170000004</v>
      </c>
      <c r="C92" s="5">
        <v>-68.801093260000002</v>
      </c>
      <c r="D92" s="5">
        <v>0</v>
      </c>
      <c r="E92" s="5">
        <f>SUM(B92+C92+D92)</f>
        <v>27.134094910000002</v>
      </c>
      <c r="F92" s="5">
        <v>22.011624480000002</v>
      </c>
      <c r="G92" s="5">
        <v>-0.72049625000000006</v>
      </c>
      <c r="H92" s="5">
        <v>0</v>
      </c>
      <c r="I92" s="47">
        <f>SUM(F92+G92+H92)</f>
        <v>21.291128230000002</v>
      </c>
    </row>
    <row r="93" spans="1:9" ht="12.75" customHeight="1" x14ac:dyDescent="0.2">
      <c r="A93" s="18" t="s">
        <v>62</v>
      </c>
      <c r="B93" s="5">
        <f>SUM(B94+B95)</f>
        <v>444.21281149000015</v>
      </c>
      <c r="C93" s="5">
        <f t="shared" ref="C93:I93" si="52">SUM(C94+C95)</f>
        <v>214.11732056000002</v>
      </c>
      <c r="D93" s="5">
        <f t="shared" si="52"/>
        <v>0</v>
      </c>
      <c r="E93" s="5">
        <f t="shared" si="52"/>
        <v>658.3301320500002</v>
      </c>
      <c r="F93" s="5">
        <f>SUM(F94+F95)</f>
        <v>541.22501249000015</v>
      </c>
      <c r="G93" s="5">
        <f t="shared" ref="G93:H93" si="53">SUM(G94+G95)</f>
        <v>95.628917299999998</v>
      </c>
      <c r="H93" s="5">
        <f t="shared" si="53"/>
        <v>0</v>
      </c>
      <c r="I93" s="47">
        <f t="shared" si="52"/>
        <v>636.85392979000017</v>
      </c>
    </row>
    <row r="94" spans="1:9" ht="12.75" customHeight="1" x14ac:dyDescent="0.2">
      <c r="A94" s="18" t="s">
        <v>39</v>
      </c>
      <c r="B94" s="6">
        <v>0</v>
      </c>
      <c r="C94" s="6">
        <v>0</v>
      </c>
      <c r="D94" s="6">
        <v>0</v>
      </c>
      <c r="E94" s="5">
        <f>SUM(B94+C94+D94)</f>
        <v>0</v>
      </c>
      <c r="F94" s="6">
        <v>0</v>
      </c>
      <c r="G94" s="6">
        <v>0</v>
      </c>
      <c r="H94" s="6">
        <v>0</v>
      </c>
      <c r="I94" s="47">
        <f>SUM(F94+G94+H94)</f>
        <v>0</v>
      </c>
    </row>
    <row r="95" spans="1:9" ht="12.75" customHeight="1" x14ac:dyDescent="0.2">
      <c r="A95" s="17" t="s">
        <v>44</v>
      </c>
      <c r="B95" s="5">
        <f>SUM(B96+B97)</f>
        <v>444.21281149000015</v>
      </c>
      <c r="C95" s="5">
        <f t="shared" ref="C95:I95" si="54">SUM(C96+C97)</f>
        <v>214.11732056000002</v>
      </c>
      <c r="D95" s="5">
        <f t="shared" si="54"/>
        <v>0</v>
      </c>
      <c r="E95" s="5">
        <f t="shared" si="54"/>
        <v>658.3301320500002</v>
      </c>
      <c r="F95" s="5">
        <f>SUM(F96+F97)</f>
        <v>541.22501249000015</v>
      </c>
      <c r="G95" s="5">
        <f t="shared" ref="G95:H95" si="55">SUM(G96+G97)</f>
        <v>95.628917299999998</v>
      </c>
      <c r="H95" s="5">
        <f t="shared" si="55"/>
        <v>0</v>
      </c>
      <c r="I95" s="47">
        <f t="shared" si="54"/>
        <v>636.85392979000017</v>
      </c>
    </row>
    <row r="96" spans="1:9" ht="12.75" customHeight="1" x14ac:dyDescent="0.2">
      <c r="A96" s="18" t="s">
        <v>63</v>
      </c>
      <c r="B96" s="5">
        <v>378.46162773000015</v>
      </c>
      <c r="C96" s="5">
        <v>-17.186155039999999</v>
      </c>
      <c r="D96" s="5">
        <v>0</v>
      </c>
      <c r="E96" s="5">
        <f>SUM(B96+C96+D96)</f>
        <v>361.27547269000013</v>
      </c>
      <c r="F96" s="5">
        <v>481.13440831000014</v>
      </c>
      <c r="G96" s="5">
        <v>-13.32710894</v>
      </c>
      <c r="H96" s="5">
        <v>0</v>
      </c>
      <c r="I96" s="47">
        <f>SUM(F96+G96+H96)</f>
        <v>467.80729937000012</v>
      </c>
    </row>
    <row r="97" spans="1:9" ht="12.75" customHeight="1" x14ac:dyDescent="0.2">
      <c r="A97" s="18" t="s">
        <v>64</v>
      </c>
      <c r="B97" s="5">
        <v>65.751183760000004</v>
      </c>
      <c r="C97" s="5">
        <v>231.30347560000001</v>
      </c>
      <c r="D97" s="5">
        <v>0</v>
      </c>
      <c r="E97" s="5">
        <f>SUM(B97+C97+D97)</f>
        <v>297.05465936000002</v>
      </c>
      <c r="F97" s="5">
        <v>60.09060418</v>
      </c>
      <c r="G97" s="5">
        <v>108.95602624</v>
      </c>
      <c r="H97" s="5">
        <v>0</v>
      </c>
      <c r="I97" s="47">
        <f>SUM(F97+G97+H97)</f>
        <v>169.04663041999999</v>
      </c>
    </row>
    <row r="98" spans="1:9" ht="12.75" customHeight="1" x14ac:dyDescent="0.2">
      <c r="A98" s="18" t="s">
        <v>65</v>
      </c>
      <c r="B98" s="5">
        <f>SUM(B99+B100)</f>
        <v>1835.1531633199995</v>
      </c>
      <c r="C98" s="5">
        <f t="shared" ref="C98:I98" si="56">SUM(C99+C100)</f>
        <v>-6.73787994</v>
      </c>
      <c r="D98" s="5">
        <f t="shared" si="56"/>
        <v>0</v>
      </c>
      <c r="E98" s="5">
        <f t="shared" si="56"/>
        <v>1828.4152833799997</v>
      </c>
      <c r="F98" s="5">
        <f>SUM(F99+F100)</f>
        <v>1766.2763916299996</v>
      </c>
      <c r="G98" s="5">
        <f t="shared" ref="G98:H98" si="57">SUM(G99+G100)</f>
        <v>-6.0511429499999991</v>
      </c>
      <c r="H98" s="5">
        <f t="shared" si="57"/>
        <v>0</v>
      </c>
      <c r="I98" s="47">
        <f t="shared" si="56"/>
        <v>1760.2252486799996</v>
      </c>
    </row>
    <row r="99" spans="1:9" ht="12.75" customHeight="1" x14ac:dyDescent="0.2">
      <c r="A99" s="18" t="s">
        <v>39</v>
      </c>
      <c r="B99" s="6">
        <v>0</v>
      </c>
      <c r="C99" s="6">
        <v>0</v>
      </c>
      <c r="D99" s="6">
        <v>0</v>
      </c>
      <c r="E99" s="5">
        <f>SUM(B99+C99+D99)</f>
        <v>0</v>
      </c>
      <c r="F99" s="6">
        <v>0</v>
      </c>
      <c r="G99" s="6">
        <v>0</v>
      </c>
      <c r="H99" s="6">
        <v>0</v>
      </c>
      <c r="I99" s="47">
        <f>SUM(F99+G99+H99)</f>
        <v>0</v>
      </c>
    </row>
    <row r="100" spans="1:9" ht="12.75" customHeight="1" x14ac:dyDescent="0.2">
      <c r="A100" s="18" t="s">
        <v>44</v>
      </c>
      <c r="B100" s="5">
        <f>SUM(B101+B102+B103+B104+B105)</f>
        <v>1835.1531633199995</v>
      </c>
      <c r="C100" s="5">
        <f t="shared" ref="C100:I100" si="58">SUM(C101+C102+C103+C104+C105)</f>
        <v>-6.73787994</v>
      </c>
      <c r="D100" s="5">
        <f t="shared" si="58"/>
        <v>0</v>
      </c>
      <c r="E100" s="5">
        <f t="shared" si="58"/>
        <v>1828.4152833799997</v>
      </c>
      <c r="F100" s="5">
        <f>SUM(F101+F102+F103+F104+F105)</f>
        <v>1766.2763916299996</v>
      </c>
      <c r="G100" s="5">
        <f t="shared" ref="G100:H100" si="59">SUM(G101+G102+G103+G104+G105)</f>
        <v>-6.0511429499999991</v>
      </c>
      <c r="H100" s="5">
        <f t="shared" si="59"/>
        <v>0</v>
      </c>
      <c r="I100" s="47">
        <f t="shared" si="58"/>
        <v>1760.2252486799996</v>
      </c>
    </row>
    <row r="101" spans="1:9" ht="12.75" customHeight="1" x14ac:dyDescent="0.2">
      <c r="A101" s="18" t="s">
        <v>66</v>
      </c>
      <c r="B101" s="6">
        <v>0</v>
      </c>
      <c r="C101" s="6">
        <v>0</v>
      </c>
      <c r="D101" s="6">
        <v>0</v>
      </c>
      <c r="E101" s="5">
        <f>SUM(B101+C101+D101)</f>
        <v>0</v>
      </c>
      <c r="F101" s="6">
        <v>0</v>
      </c>
      <c r="G101" s="6">
        <v>0</v>
      </c>
      <c r="H101" s="6">
        <v>0</v>
      </c>
      <c r="I101" s="47">
        <f>SUM(F101+G101+H101)</f>
        <v>0</v>
      </c>
    </row>
    <row r="102" spans="1:9" ht="12.75" customHeight="1" x14ac:dyDescent="0.2">
      <c r="A102" s="18" t="s">
        <v>67</v>
      </c>
      <c r="B102" s="5">
        <v>1479.8819473799995</v>
      </c>
      <c r="C102" s="5">
        <v>2.7758208199999999</v>
      </c>
      <c r="D102" s="5">
        <v>0</v>
      </c>
      <c r="E102" s="5">
        <f>SUM(B102+C102+D102)</f>
        <v>1482.6577681999995</v>
      </c>
      <c r="F102" s="5">
        <v>1492.0050709199995</v>
      </c>
      <c r="G102" s="5">
        <v>3.3471044399999998</v>
      </c>
      <c r="H102" s="5">
        <v>0</v>
      </c>
      <c r="I102" s="47">
        <f>SUM(F102+G102+H102)</f>
        <v>1495.3521753599996</v>
      </c>
    </row>
    <row r="103" spans="1:9" ht="12.75" customHeight="1" x14ac:dyDescent="0.2">
      <c r="A103" s="18" t="s">
        <v>68</v>
      </c>
      <c r="B103" s="6">
        <v>0</v>
      </c>
      <c r="C103" s="6">
        <v>0</v>
      </c>
      <c r="D103" s="6">
        <v>0</v>
      </c>
      <c r="E103" s="5">
        <f>SUM(B103+C103+D103)</f>
        <v>0</v>
      </c>
      <c r="F103" s="6">
        <v>0</v>
      </c>
      <c r="G103" s="6">
        <v>0</v>
      </c>
      <c r="H103" s="6">
        <v>0</v>
      </c>
      <c r="I103" s="47">
        <f>SUM(F103+G103+H103)</f>
        <v>0</v>
      </c>
    </row>
    <row r="104" spans="1:9" ht="12.75" customHeight="1" x14ac:dyDescent="0.2">
      <c r="A104" s="18" t="s">
        <v>69</v>
      </c>
      <c r="B104" s="5">
        <v>318.63529118000008</v>
      </c>
      <c r="C104" s="5">
        <v>-9.5790096899999995</v>
      </c>
      <c r="D104" s="5">
        <v>0</v>
      </c>
      <c r="E104" s="5">
        <f>SUM(B104+C104+D104)</f>
        <v>309.05628149000006</v>
      </c>
      <c r="F104" s="5">
        <v>237.37021551000009</v>
      </c>
      <c r="G104" s="5">
        <v>-9.4662081199999992</v>
      </c>
      <c r="H104" s="5">
        <v>0</v>
      </c>
      <c r="I104" s="47">
        <f>SUM(F104+G104+H104)</f>
        <v>227.90400739000009</v>
      </c>
    </row>
    <row r="105" spans="1:9" ht="12.75" customHeight="1" x14ac:dyDescent="0.2">
      <c r="A105" s="18" t="s">
        <v>70</v>
      </c>
      <c r="B105" s="5">
        <v>36.63592475999998</v>
      </c>
      <c r="C105" s="5">
        <v>6.5308930000000001E-2</v>
      </c>
      <c r="D105" s="5">
        <v>0</v>
      </c>
      <c r="E105" s="5">
        <f>SUM(B105+C105+D105)</f>
        <v>36.701233689999981</v>
      </c>
      <c r="F105" s="5">
        <v>36.901105199999982</v>
      </c>
      <c r="G105" s="5">
        <v>6.7960729999999997E-2</v>
      </c>
      <c r="H105" s="5">
        <v>0</v>
      </c>
      <c r="I105" s="47">
        <f>SUM(F105+G105+H105)</f>
        <v>36.969065929999985</v>
      </c>
    </row>
    <row r="106" spans="1:9" ht="12.95" customHeight="1" x14ac:dyDescent="0.2">
      <c r="A106" s="17" t="s">
        <v>71</v>
      </c>
      <c r="B106" s="45">
        <f>SUM(B107+B108+B109+B110+B119)</f>
        <v>6876.0701630200001</v>
      </c>
      <c r="C106" s="45">
        <f t="shared" ref="C106:I106" si="60">SUM(C107+C108+C109+C110+C119)</f>
        <v>-1.631719010000058</v>
      </c>
      <c r="D106" s="45">
        <f t="shared" si="60"/>
        <v>7.5260418499999995</v>
      </c>
      <c r="E106" s="45">
        <f t="shared" si="60"/>
        <v>6881.9644858600004</v>
      </c>
      <c r="F106" s="45">
        <f>SUM(F107+F108+F109+F110+F119)</f>
        <v>6756.6838765700004</v>
      </c>
      <c r="G106" s="45">
        <f t="shared" ref="G106:H106" si="61">SUM(G107+G108+G109+G110+G119)</f>
        <v>1187.8740361800001</v>
      </c>
      <c r="H106" s="45">
        <f t="shared" si="61"/>
        <v>-8.0502606799999992</v>
      </c>
      <c r="I106" s="46">
        <f t="shared" si="60"/>
        <v>7936.5076520700004</v>
      </c>
    </row>
    <row r="107" spans="1:9" ht="12.75" customHeight="1" x14ac:dyDescent="0.2">
      <c r="A107" s="18" t="s">
        <v>72</v>
      </c>
      <c r="B107" s="6">
        <v>0</v>
      </c>
      <c r="C107" s="6">
        <v>0</v>
      </c>
      <c r="D107" s="6">
        <v>0</v>
      </c>
      <c r="E107" s="5">
        <f>SUM(B107+C107+D107)</f>
        <v>0</v>
      </c>
      <c r="F107" s="6">
        <v>0</v>
      </c>
      <c r="G107" s="6">
        <v>0</v>
      </c>
      <c r="H107" s="6">
        <v>0</v>
      </c>
      <c r="I107" s="47">
        <f>SUM(F107+G107+H107)</f>
        <v>0</v>
      </c>
    </row>
    <row r="108" spans="1:9" ht="12.75" customHeight="1" x14ac:dyDescent="0.2">
      <c r="A108" s="18" t="s">
        <v>73</v>
      </c>
      <c r="B108" s="5">
        <v>623.62524529000018</v>
      </c>
      <c r="C108" s="5">
        <v>-5.3766825300000001</v>
      </c>
      <c r="D108" s="5">
        <v>6.7430850299999996</v>
      </c>
      <c r="E108" s="5">
        <f>SUM(B108+C108+D108)</f>
        <v>624.99164779000012</v>
      </c>
      <c r="F108" s="5">
        <v>539.98488329000008</v>
      </c>
      <c r="G108" s="5">
        <v>-6.4764316900000001</v>
      </c>
      <c r="H108" s="5">
        <v>-7.0915602499999997</v>
      </c>
      <c r="I108" s="47">
        <f>SUM(F108+G108+H108)</f>
        <v>526.41689135000001</v>
      </c>
    </row>
    <row r="109" spans="1:9" ht="12.75" customHeight="1" x14ac:dyDescent="0.2">
      <c r="A109" s="18" t="s">
        <v>74</v>
      </c>
      <c r="B109" s="5">
        <v>72.410719600000036</v>
      </c>
      <c r="C109" s="5">
        <v>0</v>
      </c>
      <c r="D109" s="5">
        <v>0.78295682</v>
      </c>
      <c r="E109" s="5">
        <f>SUM(B109+C109+D109)</f>
        <v>73.193676420000031</v>
      </c>
      <c r="F109" s="5">
        <v>72.999977580000007</v>
      </c>
      <c r="G109" s="5">
        <v>0</v>
      </c>
      <c r="H109" s="5">
        <v>-0.95870043000000005</v>
      </c>
      <c r="I109" s="47">
        <f>SUM(F109+G109+H109)</f>
        <v>72.041277150000013</v>
      </c>
    </row>
    <row r="110" spans="1:9" ht="12.75" customHeight="1" x14ac:dyDescent="0.2">
      <c r="A110" s="17" t="s">
        <v>75</v>
      </c>
      <c r="B110" s="5">
        <f>SUM(B111+B114)</f>
        <v>6180.0341981299998</v>
      </c>
      <c r="C110" s="5">
        <f t="shared" ref="C110:I110" si="62">SUM(C111+C114)</f>
        <v>3.744963519999942</v>
      </c>
      <c r="D110" s="5">
        <f t="shared" si="62"/>
        <v>0</v>
      </c>
      <c r="E110" s="5">
        <f t="shared" si="62"/>
        <v>6183.7791616499999</v>
      </c>
      <c r="F110" s="5">
        <f>SUM(F111+F114)</f>
        <v>6143.6990157</v>
      </c>
      <c r="G110" s="5">
        <f t="shared" ref="G110:H110" si="63">SUM(G111+G114)</f>
        <v>1194.3504678700001</v>
      </c>
      <c r="H110" s="5">
        <f t="shared" si="63"/>
        <v>0</v>
      </c>
      <c r="I110" s="47">
        <f t="shared" si="62"/>
        <v>7338.0494835700001</v>
      </c>
    </row>
    <row r="111" spans="1:9" ht="12.75" customHeight="1" x14ac:dyDescent="0.2">
      <c r="A111" s="17" t="s">
        <v>76</v>
      </c>
      <c r="B111" s="5">
        <f>SUM(B112+B113)</f>
        <v>4197.7322098900004</v>
      </c>
      <c r="C111" s="5">
        <f t="shared" ref="C111:I111" si="64">SUM(C112+C113)</f>
        <v>-556.42978774999995</v>
      </c>
      <c r="D111" s="5">
        <f t="shared" si="64"/>
        <v>0</v>
      </c>
      <c r="E111" s="5">
        <f t="shared" si="64"/>
        <v>3641.3024221400005</v>
      </c>
      <c r="F111" s="5">
        <f>SUM(F112+F113)</f>
        <v>3717.8460663800006</v>
      </c>
      <c r="G111" s="5">
        <f t="shared" ref="G111:H111" si="65">SUM(G112+G113)</f>
        <v>497.90595072999997</v>
      </c>
      <c r="H111" s="5">
        <f t="shared" si="65"/>
        <v>0</v>
      </c>
      <c r="I111" s="47">
        <f t="shared" si="64"/>
        <v>4215.7520171100005</v>
      </c>
    </row>
    <row r="112" spans="1:9" ht="12.75" customHeight="1" x14ac:dyDescent="0.2">
      <c r="A112" s="18" t="s">
        <v>77</v>
      </c>
      <c r="B112" s="6">
        <v>0</v>
      </c>
      <c r="C112" s="6">
        <v>0</v>
      </c>
      <c r="D112" s="6">
        <v>0</v>
      </c>
      <c r="E112" s="5">
        <f>SUM(B112+C112+D112)</f>
        <v>0</v>
      </c>
      <c r="F112" s="6">
        <v>0</v>
      </c>
      <c r="G112" s="6">
        <v>0</v>
      </c>
      <c r="H112" s="6">
        <v>0</v>
      </c>
      <c r="I112" s="47">
        <f>SUM(F112+G112+H112)</f>
        <v>0</v>
      </c>
    </row>
    <row r="113" spans="1:9" ht="12.75" customHeight="1" x14ac:dyDescent="0.2">
      <c r="A113" s="18" t="s">
        <v>78</v>
      </c>
      <c r="B113" s="5">
        <v>4197.7322098900004</v>
      </c>
      <c r="C113" s="5">
        <v>-556.42978774999995</v>
      </c>
      <c r="D113" s="5">
        <v>0</v>
      </c>
      <c r="E113" s="5">
        <f>SUM(B113+C113+D113)</f>
        <v>3641.3024221400005</v>
      </c>
      <c r="F113" s="5">
        <v>3717.8460663800006</v>
      </c>
      <c r="G113" s="5">
        <v>497.90595072999997</v>
      </c>
      <c r="H113" s="5">
        <v>0</v>
      </c>
      <c r="I113" s="47">
        <f>SUM(F113+G113+H113)</f>
        <v>4215.7520171100005</v>
      </c>
    </row>
    <row r="114" spans="1:9" ht="12.75" customHeight="1" x14ac:dyDescent="0.2">
      <c r="A114" s="17" t="s">
        <v>79</v>
      </c>
      <c r="B114" s="5">
        <f>SUM(B115+B116+B117+B118)</f>
        <v>1982.3019882399997</v>
      </c>
      <c r="C114" s="5">
        <f t="shared" ref="C114:I114" si="66">SUM(C115+C116+C117+C118)</f>
        <v>560.17475126999989</v>
      </c>
      <c r="D114" s="5">
        <f t="shared" si="66"/>
        <v>0</v>
      </c>
      <c r="E114" s="5">
        <f t="shared" si="66"/>
        <v>2542.4767395099998</v>
      </c>
      <c r="F114" s="5">
        <f>SUM(F115+F116+F117+F118)</f>
        <v>2425.8529493199999</v>
      </c>
      <c r="G114" s="5">
        <f t="shared" ref="G114:H114" si="67">SUM(G115+G116+G117+G118)</f>
        <v>696.44451714000002</v>
      </c>
      <c r="H114" s="5">
        <f t="shared" si="67"/>
        <v>0</v>
      </c>
      <c r="I114" s="47">
        <f t="shared" si="66"/>
        <v>3122.2974664599997</v>
      </c>
    </row>
    <row r="115" spans="1:9" ht="12.75" customHeight="1" x14ac:dyDescent="0.2">
      <c r="A115" s="18" t="s">
        <v>80</v>
      </c>
      <c r="B115" s="6">
        <v>0</v>
      </c>
      <c r="C115" s="6">
        <v>0</v>
      </c>
      <c r="D115" s="6">
        <v>0</v>
      </c>
      <c r="E115" s="5">
        <f>SUM(B115+C115+D115)</f>
        <v>0</v>
      </c>
      <c r="F115" s="6">
        <v>0</v>
      </c>
      <c r="G115" s="6">
        <v>0</v>
      </c>
      <c r="H115" s="6">
        <v>0</v>
      </c>
      <c r="I115" s="47">
        <f>SUM(F115+G115+H115)</f>
        <v>0</v>
      </c>
    </row>
    <row r="116" spans="1:9" ht="12.75" customHeight="1" x14ac:dyDescent="0.2">
      <c r="A116" s="18" t="s">
        <v>81</v>
      </c>
      <c r="B116" s="5">
        <v>1982.3019882399997</v>
      </c>
      <c r="C116" s="5">
        <v>560.17475126999989</v>
      </c>
      <c r="D116" s="5">
        <v>0</v>
      </c>
      <c r="E116" s="5">
        <f>SUM(B116+C116+D116)</f>
        <v>2542.4767395099998</v>
      </c>
      <c r="F116" s="5">
        <v>2425.8529493199999</v>
      </c>
      <c r="G116" s="5">
        <v>696.44451714000002</v>
      </c>
      <c r="H116" s="5">
        <v>0</v>
      </c>
      <c r="I116" s="47">
        <f>SUM(F116+G116+H116)</f>
        <v>3122.2974664599997</v>
      </c>
    </row>
    <row r="117" spans="1:9" ht="12.75" customHeight="1" x14ac:dyDescent="0.2">
      <c r="A117" s="18" t="s">
        <v>82</v>
      </c>
      <c r="B117" s="6">
        <v>0</v>
      </c>
      <c r="C117" s="6">
        <v>0</v>
      </c>
      <c r="D117" s="6">
        <v>0</v>
      </c>
      <c r="E117" s="5">
        <f>SUM(B117+C117+D117)</f>
        <v>0</v>
      </c>
      <c r="F117" s="6">
        <v>0</v>
      </c>
      <c r="G117" s="6">
        <v>0</v>
      </c>
      <c r="H117" s="6">
        <v>0</v>
      </c>
      <c r="I117" s="47">
        <f>SUM(F117+G117+H117)</f>
        <v>0</v>
      </c>
    </row>
    <row r="118" spans="1:9" ht="12.75" customHeight="1" x14ac:dyDescent="0.2">
      <c r="A118" s="18" t="s">
        <v>83</v>
      </c>
      <c r="B118" s="6">
        <v>0</v>
      </c>
      <c r="C118" s="6">
        <v>0</v>
      </c>
      <c r="D118" s="6">
        <v>0</v>
      </c>
      <c r="E118" s="5">
        <f>SUM(B118+C118+D118)</f>
        <v>0</v>
      </c>
      <c r="F118" s="6">
        <v>0</v>
      </c>
      <c r="G118" s="6">
        <v>0</v>
      </c>
      <c r="H118" s="6">
        <v>0</v>
      </c>
      <c r="I118" s="47">
        <f>SUM(F118+G118+H118)</f>
        <v>0</v>
      </c>
    </row>
    <row r="119" spans="1:9" ht="12.75" customHeight="1" x14ac:dyDescent="0.2">
      <c r="A119" s="18" t="s">
        <v>84</v>
      </c>
      <c r="B119" s="6">
        <v>0</v>
      </c>
      <c r="C119" s="6">
        <v>0</v>
      </c>
      <c r="D119" s="6">
        <v>0</v>
      </c>
      <c r="E119" s="5">
        <f>SUM(B119+C119+D119)</f>
        <v>0</v>
      </c>
      <c r="F119" s="6">
        <v>0</v>
      </c>
      <c r="G119" s="6">
        <v>0</v>
      </c>
      <c r="H119" s="6">
        <v>0</v>
      </c>
      <c r="I119" s="47">
        <f>SUM(F119+G119+H119)</f>
        <v>0</v>
      </c>
    </row>
    <row r="120" spans="1:9" ht="14.1" customHeight="1" x14ac:dyDescent="0.2">
      <c r="A120" s="17" t="s">
        <v>85</v>
      </c>
      <c r="B120" s="45">
        <f t="shared" ref="B120:I120" si="68">SUM(B121+B137+B162)</f>
        <v>165197.86186020001</v>
      </c>
      <c r="C120" s="45">
        <f t="shared" si="68"/>
        <v>3454.29558585</v>
      </c>
      <c r="D120" s="45">
        <f t="shared" si="68"/>
        <v>675.85754255100005</v>
      </c>
      <c r="E120" s="45">
        <f t="shared" si="68"/>
        <v>169328.014988601</v>
      </c>
      <c r="F120" s="45">
        <f t="shared" si="68"/>
        <v>174745.41606111097</v>
      </c>
      <c r="G120" s="45">
        <f t="shared" si="68"/>
        <v>3380.85479549</v>
      </c>
      <c r="H120" s="45">
        <f t="shared" si="68"/>
        <v>-505.41365557999995</v>
      </c>
      <c r="I120" s="46">
        <f t="shared" si="68"/>
        <v>177620.85720102099</v>
      </c>
    </row>
    <row r="121" spans="1:9" ht="12.75" customHeight="1" x14ac:dyDescent="0.2">
      <c r="A121" s="17" t="s">
        <v>86</v>
      </c>
      <c r="B121" s="45">
        <f t="shared" ref="B121:I121" si="69">SUM(B122+B130)</f>
        <v>61661.894648059984</v>
      </c>
      <c r="C121" s="45">
        <f t="shared" si="69"/>
        <v>644.28440837000005</v>
      </c>
      <c r="D121" s="45">
        <f t="shared" si="69"/>
        <v>0</v>
      </c>
      <c r="E121" s="45">
        <f t="shared" si="69"/>
        <v>62306.179056429988</v>
      </c>
      <c r="F121" s="45">
        <f t="shared" si="69"/>
        <v>63676.456041389989</v>
      </c>
      <c r="G121" s="45">
        <f t="shared" si="69"/>
        <v>878.40645870000003</v>
      </c>
      <c r="H121" s="45">
        <f t="shared" si="69"/>
        <v>0</v>
      </c>
      <c r="I121" s="46">
        <f t="shared" si="69"/>
        <v>64554.862500089992</v>
      </c>
    </row>
    <row r="122" spans="1:9" ht="12.75" customHeight="1" x14ac:dyDescent="0.2">
      <c r="A122" s="17" t="s">
        <v>87</v>
      </c>
      <c r="B122" s="45">
        <f>SUM(B123+B124)</f>
        <v>40746.502626969988</v>
      </c>
      <c r="C122" s="45">
        <f t="shared" ref="C122:I122" si="70">SUM(C123+C124)</f>
        <v>567.89658567000004</v>
      </c>
      <c r="D122" s="45">
        <f t="shared" si="70"/>
        <v>0</v>
      </c>
      <c r="E122" s="45">
        <f t="shared" si="70"/>
        <v>41314.39921263999</v>
      </c>
      <c r="F122" s="45">
        <f>SUM(F123+F124)</f>
        <v>41696.248907979993</v>
      </c>
      <c r="G122" s="45">
        <f t="shared" ref="G122:H122" si="71">SUM(G123+G124)</f>
        <v>598.04260266000006</v>
      </c>
      <c r="H122" s="45">
        <f t="shared" si="71"/>
        <v>0</v>
      </c>
      <c r="I122" s="46">
        <f t="shared" si="70"/>
        <v>42294.291510639989</v>
      </c>
    </row>
    <row r="123" spans="1:9" ht="12.75" customHeight="1" x14ac:dyDescent="0.2">
      <c r="A123" s="20" t="s">
        <v>88</v>
      </c>
      <c r="B123" s="6">
        <v>0</v>
      </c>
      <c r="C123" s="6">
        <v>0</v>
      </c>
      <c r="D123" s="6">
        <v>0</v>
      </c>
      <c r="E123" s="5">
        <f>SUM(B123+C123+D123)</f>
        <v>0</v>
      </c>
      <c r="F123" s="6">
        <v>0</v>
      </c>
      <c r="G123" s="6">
        <v>0</v>
      </c>
      <c r="H123" s="6">
        <v>0</v>
      </c>
      <c r="I123" s="47">
        <f>SUM(F123+G123+H123)</f>
        <v>0</v>
      </c>
    </row>
    <row r="124" spans="1:9" ht="12.75" customHeight="1" x14ac:dyDescent="0.2">
      <c r="A124" s="17" t="s">
        <v>89</v>
      </c>
      <c r="B124" s="5">
        <f>SUM(B125)</f>
        <v>40746.502626969988</v>
      </c>
      <c r="C124" s="5">
        <f t="shared" ref="C124:I124" si="72">SUM(C125)</f>
        <v>567.89658567000004</v>
      </c>
      <c r="D124" s="5">
        <f t="shared" si="72"/>
        <v>0</v>
      </c>
      <c r="E124" s="5">
        <f t="shared" si="72"/>
        <v>41314.39921263999</v>
      </c>
      <c r="F124" s="5">
        <f>SUM(F125)</f>
        <v>41696.248907979993</v>
      </c>
      <c r="G124" s="5">
        <f t="shared" ref="G124:H124" si="73">SUM(G125)</f>
        <v>598.04260266000006</v>
      </c>
      <c r="H124" s="5">
        <f t="shared" si="73"/>
        <v>0</v>
      </c>
      <c r="I124" s="47">
        <f t="shared" si="72"/>
        <v>42294.291510639989</v>
      </c>
    </row>
    <row r="125" spans="1:9" ht="12.75" customHeight="1" x14ac:dyDescent="0.2">
      <c r="A125" s="17" t="s">
        <v>90</v>
      </c>
      <c r="B125" s="5">
        <f>SUM(B126+B127+B128+B129)</f>
        <v>40746.502626969988</v>
      </c>
      <c r="C125" s="5">
        <f t="shared" ref="C125:D125" si="74">SUM(C126+C127+C128+C129)</f>
        <v>567.89658567000004</v>
      </c>
      <c r="D125" s="5">
        <f t="shared" si="74"/>
        <v>0</v>
      </c>
      <c r="E125" s="5">
        <f>SUM(E126+E127+E128+E129)</f>
        <v>41314.39921263999</v>
      </c>
      <c r="F125" s="5">
        <f>SUM(F126+F127+F128+F129)</f>
        <v>41696.248907979993</v>
      </c>
      <c r="G125" s="5">
        <f t="shared" ref="G125:H125" si="75">SUM(G126+G127+G128+G129)</f>
        <v>598.04260266000006</v>
      </c>
      <c r="H125" s="5">
        <f t="shared" si="75"/>
        <v>0</v>
      </c>
      <c r="I125" s="47">
        <f>SUM(I126+I127+I128+I129)</f>
        <v>42294.291510639989</v>
      </c>
    </row>
    <row r="126" spans="1:9" ht="12.75" customHeight="1" x14ac:dyDescent="0.2">
      <c r="A126" s="18" t="s">
        <v>63</v>
      </c>
      <c r="B126" s="5">
        <v>8534.3558717000014</v>
      </c>
      <c r="C126" s="5">
        <v>201.44673539000001</v>
      </c>
      <c r="D126" s="5">
        <v>0</v>
      </c>
      <c r="E126" s="5">
        <f>SUM(B126+C126+D126)</f>
        <v>8735.8026070900014</v>
      </c>
      <c r="F126" s="5">
        <v>9209.1393270700028</v>
      </c>
      <c r="G126" s="5">
        <v>187.90454346000001</v>
      </c>
      <c r="H126" s="5">
        <v>0</v>
      </c>
      <c r="I126" s="47">
        <f>SUM(F126+G126+H126)</f>
        <v>9397.0438705300021</v>
      </c>
    </row>
    <row r="127" spans="1:9" ht="12.75" customHeight="1" x14ac:dyDescent="0.2">
      <c r="A127" s="18" t="s">
        <v>64</v>
      </c>
      <c r="B127" s="5">
        <v>3668.2141942999997</v>
      </c>
      <c r="C127" s="5">
        <v>155.66013500000003</v>
      </c>
      <c r="D127" s="5">
        <v>0</v>
      </c>
      <c r="E127" s="5">
        <f>SUM(B127+C127+D127)</f>
        <v>3823.8743292999998</v>
      </c>
      <c r="F127" s="5">
        <v>3352.45820925</v>
      </c>
      <c r="G127" s="5">
        <v>191.95789780000001</v>
      </c>
      <c r="H127" s="5">
        <v>0</v>
      </c>
      <c r="I127" s="47">
        <f>SUM(F127+G127+H127)</f>
        <v>3544.4161070499999</v>
      </c>
    </row>
    <row r="128" spans="1:9" ht="12.75" customHeight="1" x14ac:dyDescent="0.2">
      <c r="A128" s="18" t="s">
        <v>69</v>
      </c>
      <c r="B128" s="5">
        <v>3290.5689539299992</v>
      </c>
      <c r="C128" s="5">
        <v>-59.33618405</v>
      </c>
      <c r="D128" s="5">
        <v>0</v>
      </c>
      <c r="E128" s="5">
        <f>SUM(B128+C128+D128)</f>
        <v>3231.2327698799991</v>
      </c>
      <c r="F128" s="5">
        <v>3103.6666979699989</v>
      </c>
      <c r="G128" s="5">
        <v>39.420874779999998</v>
      </c>
      <c r="H128" s="5">
        <v>0</v>
      </c>
      <c r="I128" s="47">
        <f>SUM(F128+G128+H128)</f>
        <v>3143.0875727499988</v>
      </c>
    </row>
    <row r="129" spans="1:9" ht="12.75" customHeight="1" x14ac:dyDescent="0.2">
      <c r="A129" s="18" t="s">
        <v>91</v>
      </c>
      <c r="B129" s="5">
        <v>25253.363607039988</v>
      </c>
      <c r="C129" s="5">
        <v>270.12589932999998</v>
      </c>
      <c r="D129" s="5">
        <v>0</v>
      </c>
      <c r="E129" s="5">
        <f>SUM(B129+C129+D129)</f>
        <v>25523.489506369988</v>
      </c>
      <c r="F129" s="5">
        <v>26030.984673689989</v>
      </c>
      <c r="G129" s="5">
        <v>178.75928662000001</v>
      </c>
      <c r="H129" s="5">
        <v>0</v>
      </c>
      <c r="I129" s="47">
        <f>SUM(F129+G129+H129)</f>
        <v>26209.743960309988</v>
      </c>
    </row>
    <row r="130" spans="1:9" ht="12.75" customHeight="1" x14ac:dyDescent="0.2">
      <c r="A130" s="17" t="s">
        <v>92</v>
      </c>
      <c r="B130" s="45">
        <f t="shared" ref="B130:I130" si="76">SUM(B131+B134)</f>
        <v>20915.39202109</v>
      </c>
      <c r="C130" s="45">
        <f t="shared" si="76"/>
        <v>76.387822700000015</v>
      </c>
      <c r="D130" s="45">
        <f t="shared" si="76"/>
        <v>0</v>
      </c>
      <c r="E130" s="45">
        <f t="shared" si="76"/>
        <v>20991.779843790002</v>
      </c>
      <c r="F130" s="45">
        <f t="shared" si="76"/>
        <v>21980.207133409996</v>
      </c>
      <c r="G130" s="45">
        <f t="shared" si="76"/>
        <v>280.36385603999997</v>
      </c>
      <c r="H130" s="45">
        <f t="shared" si="76"/>
        <v>0</v>
      </c>
      <c r="I130" s="46">
        <f t="shared" si="76"/>
        <v>22260.57098945</v>
      </c>
    </row>
    <row r="131" spans="1:9" ht="12.75" customHeight="1" x14ac:dyDescent="0.2">
      <c r="A131" s="17" t="s">
        <v>93</v>
      </c>
      <c r="B131" s="5">
        <f t="shared" ref="B131:I131" si="77">SUM(B132+B133)</f>
        <v>-3005.7614170900006</v>
      </c>
      <c r="C131" s="5">
        <f t="shared" si="77"/>
        <v>-76.235729079999999</v>
      </c>
      <c r="D131" s="5">
        <f t="shared" si="77"/>
        <v>0</v>
      </c>
      <c r="E131" s="5">
        <f t="shared" si="77"/>
        <v>-3081.9971461700006</v>
      </c>
      <c r="F131" s="5">
        <f t="shared" si="77"/>
        <v>-3318.0395364800006</v>
      </c>
      <c r="G131" s="5">
        <f t="shared" si="77"/>
        <v>-68.031380650000003</v>
      </c>
      <c r="H131" s="5">
        <f t="shared" si="77"/>
        <v>0</v>
      </c>
      <c r="I131" s="47">
        <f t="shared" si="77"/>
        <v>-3386.0709171300005</v>
      </c>
    </row>
    <row r="132" spans="1:9" ht="12.75" customHeight="1" x14ac:dyDescent="0.2">
      <c r="A132" s="18" t="s">
        <v>15</v>
      </c>
      <c r="B132" s="5">
        <v>-787.11804386000017</v>
      </c>
      <c r="C132" s="5">
        <v>28.91450528</v>
      </c>
      <c r="D132" s="5">
        <v>0</v>
      </c>
      <c r="E132" s="5">
        <f>SUM(B132+C132+D132)</f>
        <v>-758.20353858000021</v>
      </c>
      <c r="F132" s="5">
        <v>-725.29509302000019</v>
      </c>
      <c r="G132" s="5">
        <v>-8.8611755199999998</v>
      </c>
      <c r="H132" s="5">
        <v>0</v>
      </c>
      <c r="I132" s="47">
        <f>SUM(F132+G132+H132)</f>
        <v>-734.15626854000016</v>
      </c>
    </row>
    <row r="133" spans="1:9" ht="12.75" customHeight="1" x14ac:dyDescent="0.2">
      <c r="A133" s="18" t="s">
        <v>16</v>
      </c>
      <c r="B133" s="5">
        <v>-2218.6433732300002</v>
      </c>
      <c r="C133" s="5">
        <v>-105.15023436</v>
      </c>
      <c r="D133" s="5">
        <v>0</v>
      </c>
      <c r="E133" s="5">
        <f>SUM(B133+C133+D133)</f>
        <v>-2323.7936075900002</v>
      </c>
      <c r="F133" s="5">
        <v>-2592.7444434600002</v>
      </c>
      <c r="G133" s="5">
        <v>-59.170205129999999</v>
      </c>
      <c r="H133" s="5">
        <v>0</v>
      </c>
      <c r="I133" s="47">
        <f>SUM(F133+G133+H133)</f>
        <v>-2651.9146485900001</v>
      </c>
    </row>
    <row r="134" spans="1:9" ht="12.75" customHeight="1" x14ac:dyDescent="0.2">
      <c r="A134" s="17" t="s">
        <v>94</v>
      </c>
      <c r="B134" s="5">
        <f>SUM(B135+B136)</f>
        <v>23921.153438180001</v>
      </c>
      <c r="C134" s="5">
        <f t="shared" ref="C134:I134" si="78">SUM(C135+C136)</f>
        <v>152.62355178000001</v>
      </c>
      <c r="D134" s="5">
        <f t="shared" si="78"/>
        <v>0</v>
      </c>
      <c r="E134" s="5">
        <f t="shared" si="78"/>
        <v>24073.776989960003</v>
      </c>
      <c r="F134" s="5">
        <f>SUM(F135+F136)</f>
        <v>25298.246669889999</v>
      </c>
      <c r="G134" s="5">
        <f t="shared" ref="G134:H134" si="79">SUM(G135+G136)</f>
        <v>348.39523668999999</v>
      </c>
      <c r="H134" s="5">
        <f t="shared" si="79"/>
        <v>0</v>
      </c>
      <c r="I134" s="47">
        <f t="shared" si="78"/>
        <v>25646.64190658</v>
      </c>
    </row>
    <row r="135" spans="1:9" ht="12.75" customHeight="1" x14ac:dyDescent="0.2">
      <c r="A135" s="18" t="s">
        <v>15</v>
      </c>
      <c r="B135" s="5">
        <v>5426.81900546</v>
      </c>
      <c r="C135" s="5">
        <v>0.86696302000000003</v>
      </c>
      <c r="D135" s="5">
        <v>0</v>
      </c>
      <c r="E135" s="5">
        <f>SUM(B135+C135+D135)</f>
        <v>5427.6859684800002</v>
      </c>
      <c r="F135" s="5">
        <v>5685.7133671700003</v>
      </c>
      <c r="G135" s="5">
        <v>25.64111772</v>
      </c>
      <c r="H135" s="5">
        <v>0</v>
      </c>
      <c r="I135" s="47">
        <f>SUM(F135+G135+H135)</f>
        <v>5711.3544848900001</v>
      </c>
    </row>
    <row r="136" spans="1:9" ht="12.75" customHeight="1" x14ac:dyDescent="0.2">
      <c r="A136" s="18" t="s">
        <v>16</v>
      </c>
      <c r="B136" s="5">
        <v>18494.334432720003</v>
      </c>
      <c r="C136" s="5">
        <v>151.75658876</v>
      </c>
      <c r="D136" s="5">
        <v>0</v>
      </c>
      <c r="E136" s="5">
        <f>SUM(B136+C136+D136)</f>
        <v>18646.091021480002</v>
      </c>
      <c r="F136" s="5">
        <v>19612.533302719999</v>
      </c>
      <c r="G136" s="5">
        <v>322.75411896999998</v>
      </c>
      <c r="H136" s="5">
        <v>0</v>
      </c>
      <c r="I136" s="47">
        <f>SUM(F136+G136+H136)</f>
        <v>19935.287421689998</v>
      </c>
    </row>
    <row r="137" spans="1:9" ht="12.75" customHeight="1" x14ac:dyDescent="0.2">
      <c r="A137" s="17" t="s">
        <v>19</v>
      </c>
      <c r="B137" s="45">
        <f>SUM(B138+B139)</f>
        <v>31511.879552380004</v>
      </c>
      <c r="C137" s="45">
        <f t="shared" ref="C137:I137" si="80">SUM(C138+C139)</f>
        <v>1830.7360048599996</v>
      </c>
      <c r="D137" s="45">
        <f t="shared" si="80"/>
        <v>664.24048669000001</v>
      </c>
      <c r="E137" s="45">
        <f t="shared" si="80"/>
        <v>34006.856043929991</v>
      </c>
      <c r="F137" s="45">
        <f>SUM(F138+F139)</f>
        <v>35603.194948059994</v>
      </c>
      <c r="G137" s="45">
        <f t="shared" ref="G137:H137" si="81">SUM(G138+G139)</f>
        <v>3499.7701955400003</v>
      </c>
      <c r="H137" s="45">
        <f t="shared" si="81"/>
        <v>-464.92336669999997</v>
      </c>
      <c r="I137" s="46">
        <f t="shared" si="80"/>
        <v>38638.041776899998</v>
      </c>
    </row>
    <row r="138" spans="1:9" ht="12.75" customHeight="1" x14ac:dyDescent="0.2">
      <c r="A138" s="17" t="s">
        <v>95</v>
      </c>
      <c r="B138" s="7">
        <v>0</v>
      </c>
      <c r="C138" s="7">
        <v>0</v>
      </c>
      <c r="D138" s="7">
        <v>0</v>
      </c>
      <c r="E138" s="45">
        <f>SUM(B138+C138+D138)</f>
        <v>0</v>
      </c>
      <c r="F138" s="7">
        <v>0</v>
      </c>
      <c r="G138" s="7">
        <v>0</v>
      </c>
      <c r="H138" s="7">
        <v>0</v>
      </c>
      <c r="I138" s="46">
        <f>SUM(F138+G138+H138)</f>
        <v>0</v>
      </c>
    </row>
    <row r="139" spans="1:9" ht="12.75" customHeight="1" x14ac:dyDescent="0.2">
      <c r="A139" s="17" t="s">
        <v>96</v>
      </c>
      <c r="B139" s="45">
        <f t="shared" ref="B139:I139" si="82">SUM(B140+B148+B155)</f>
        <v>31511.879552380004</v>
      </c>
      <c r="C139" s="45">
        <f t="shared" si="82"/>
        <v>1830.7360048599996</v>
      </c>
      <c r="D139" s="45">
        <f t="shared" si="82"/>
        <v>664.24048669000001</v>
      </c>
      <c r="E139" s="45">
        <f t="shared" si="82"/>
        <v>34006.856043929991</v>
      </c>
      <c r="F139" s="45">
        <f t="shared" si="82"/>
        <v>35603.194948059994</v>
      </c>
      <c r="G139" s="45">
        <f t="shared" si="82"/>
        <v>3499.7701955400003</v>
      </c>
      <c r="H139" s="45">
        <f t="shared" si="82"/>
        <v>-464.92336669999997</v>
      </c>
      <c r="I139" s="46">
        <f t="shared" si="82"/>
        <v>38638.041776899998</v>
      </c>
    </row>
    <row r="140" spans="1:9" ht="12.75" customHeight="1" x14ac:dyDescent="0.2">
      <c r="A140" s="17" t="s">
        <v>97</v>
      </c>
      <c r="B140" s="5">
        <f>SUM(B141+B142+B143)+B146</f>
        <v>30387.335436860001</v>
      </c>
      <c r="C140" s="5">
        <f t="shared" ref="C140:D140" si="83">SUM(C141+C142+C143)+C146</f>
        <v>1939.1529368399997</v>
      </c>
      <c r="D140" s="5">
        <f t="shared" si="83"/>
        <v>664.24048669000001</v>
      </c>
      <c r="E140" s="5">
        <f t="shared" ref="E140" si="84">SUM(E141+E142+E143)+E146</f>
        <v>32990.728860389994</v>
      </c>
      <c r="F140" s="5">
        <f>SUM(F141+F142+F143)+F146</f>
        <v>34491.396998149998</v>
      </c>
      <c r="G140" s="5">
        <f t="shared" ref="G140:H140" si="85">SUM(G141+G142+G143)+G146</f>
        <v>3305.6035527700001</v>
      </c>
      <c r="H140" s="5">
        <f t="shared" si="85"/>
        <v>-464.92336669999997</v>
      </c>
      <c r="I140" s="47">
        <f t="shared" ref="I140" si="86">SUM(I141+I142+I143)+I146</f>
        <v>37332.077184219997</v>
      </c>
    </row>
    <row r="141" spans="1:9" ht="12.75" customHeight="1" x14ac:dyDescent="0.2">
      <c r="A141" s="18" t="s">
        <v>98</v>
      </c>
      <c r="B141" s="5">
        <v>1007.8238583300001</v>
      </c>
      <c r="C141" s="5">
        <v>-6.5647412200000002</v>
      </c>
      <c r="D141" s="5">
        <v>0</v>
      </c>
      <c r="E141" s="5">
        <f>SUM(B141+C141+D141)</f>
        <v>1001.2591171100001</v>
      </c>
      <c r="F141" s="5">
        <v>1008.6538893100002</v>
      </c>
      <c r="G141" s="5">
        <v>-7.8136086799999998</v>
      </c>
      <c r="H141" s="5">
        <v>0</v>
      </c>
      <c r="I141" s="47">
        <f>SUM(F141+G141+H141)</f>
        <v>1000.8402806300002</v>
      </c>
    </row>
    <row r="142" spans="1:9" ht="12.75" customHeight="1" x14ac:dyDescent="0.2">
      <c r="A142" s="18" t="s">
        <v>99</v>
      </c>
      <c r="B142" s="5">
        <v>23031.540275430001</v>
      </c>
      <c r="C142" s="5">
        <v>1661.1</v>
      </c>
      <c r="D142" s="5">
        <v>664.24048669000001</v>
      </c>
      <c r="E142" s="5">
        <f>SUM(B142+C142+D142)</f>
        <v>25356.880762119999</v>
      </c>
      <c r="F142" s="5">
        <v>26536.105367690001</v>
      </c>
      <c r="G142" s="5">
        <v>3100</v>
      </c>
      <c r="H142" s="5">
        <v>-464.92336669999997</v>
      </c>
      <c r="I142" s="47">
        <f>SUM(F142+G142+H142)</f>
        <v>29171.18200099</v>
      </c>
    </row>
    <row r="143" spans="1:9" ht="12.75" customHeight="1" x14ac:dyDescent="0.2">
      <c r="A143" s="18" t="s">
        <v>100</v>
      </c>
      <c r="B143" s="5">
        <f>SUM(B144+B145)</f>
        <v>3138.2556430499999</v>
      </c>
      <c r="C143" s="5">
        <f t="shared" ref="C143:I143" si="87">SUM(C144+C145)</f>
        <v>291.71970883999995</v>
      </c>
      <c r="D143" s="5">
        <f t="shared" si="87"/>
        <v>0</v>
      </c>
      <c r="E143" s="5">
        <f t="shared" si="87"/>
        <v>3429.9753518900002</v>
      </c>
      <c r="F143" s="5">
        <f>SUM(F144+F145)</f>
        <v>3775.2930646199998</v>
      </c>
      <c r="G143" s="5">
        <f t="shared" ref="G143:H143" si="88">SUM(G144+G145)</f>
        <v>220.22541498999999</v>
      </c>
      <c r="H143" s="5">
        <f t="shared" si="88"/>
        <v>0</v>
      </c>
      <c r="I143" s="47">
        <f t="shared" si="87"/>
        <v>3995.5184796099998</v>
      </c>
    </row>
    <row r="144" spans="1:9" ht="12.75" customHeight="1" x14ac:dyDescent="0.2">
      <c r="A144" s="18" t="s">
        <v>63</v>
      </c>
      <c r="B144" s="5">
        <v>3059.4759825199999</v>
      </c>
      <c r="C144" s="5">
        <v>307.09928568999999</v>
      </c>
      <c r="D144" s="5">
        <v>0</v>
      </c>
      <c r="E144" s="5">
        <f>SUM(B144+C144+D144)</f>
        <v>3366.5752682100001</v>
      </c>
      <c r="F144" s="5">
        <v>3729.9493454399999</v>
      </c>
      <c r="G144" s="5">
        <v>222.94340134999999</v>
      </c>
      <c r="H144" s="5">
        <v>0</v>
      </c>
      <c r="I144" s="47">
        <f>SUM(F144+G144+H144)</f>
        <v>3952.8927467899998</v>
      </c>
    </row>
    <row r="145" spans="1:9" ht="12.75" customHeight="1" x14ac:dyDescent="0.2">
      <c r="A145" s="18" t="s">
        <v>64</v>
      </c>
      <c r="B145" s="5">
        <v>78.779660530000001</v>
      </c>
      <c r="C145" s="5">
        <v>-15.379576850000012</v>
      </c>
      <c r="D145" s="5">
        <v>0</v>
      </c>
      <c r="E145" s="5">
        <f>SUM(B145+C145+D145)</f>
        <v>63.400083679999987</v>
      </c>
      <c r="F145" s="5">
        <v>45.343719180000001</v>
      </c>
      <c r="G145" s="5">
        <v>-2.7179863599999998</v>
      </c>
      <c r="H145" s="5">
        <v>0</v>
      </c>
      <c r="I145" s="47">
        <f>SUM(F145+G145+H145)</f>
        <v>42.625732820000003</v>
      </c>
    </row>
    <row r="146" spans="1:9" ht="12.75" customHeight="1" x14ac:dyDescent="0.2">
      <c r="A146" s="18" t="s">
        <v>101</v>
      </c>
      <c r="B146" s="6">
        <v>3209.7156600499993</v>
      </c>
      <c r="C146" s="6">
        <v>-7.1020307799999998</v>
      </c>
      <c r="D146" s="6">
        <v>0</v>
      </c>
      <c r="E146" s="5">
        <f>SUM(B146+C146+D146)</f>
        <v>3202.6136292699994</v>
      </c>
      <c r="F146" s="6">
        <v>3171.3446765299991</v>
      </c>
      <c r="G146" s="6">
        <v>-6.8082535399999999</v>
      </c>
      <c r="H146" s="6">
        <v>0</v>
      </c>
      <c r="I146" s="47">
        <f>SUM(F146+G146+H146)</f>
        <v>3164.5364229899992</v>
      </c>
    </row>
    <row r="147" spans="1:9" ht="12.6" customHeight="1" x14ac:dyDescent="0.2">
      <c r="A147" s="18" t="s">
        <v>153</v>
      </c>
      <c r="B147" s="6"/>
      <c r="C147" s="6"/>
      <c r="D147" s="6"/>
      <c r="E147" s="5"/>
      <c r="F147" s="6"/>
      <c r="G147" s="6"/>
      <c r="H147" s="6"/>
      <c r="I147" s="47"/>
    </row>
    <row r="148" spans="1:9" ht="12.95" customHeight="1" x14ac:dyDescent="0.2">
      <c r="A148" s="17" t="s">
        <v>102</v>
      </c>
      <c r="B148" s="5">
        <f>SUM(B149+B150+B151)+B154</f>
        <v>1028.0090528100004</v>
      </c>
      <c r="C148" s="5">
        <f t="shared" ref="C148:D148" si="89">SUM(C149+C150+C151)+C154</f>
        <v>-80.637863760000002</v>
      </c>
      <c r="D148" s="5">
        <f t="shared" si="89"/>
        <v>0</v>
      </c>
      <c r="E148" s="5">
        <f t="shared" ref="E148" si="90">SUM(E149+E150+E151)+E154</f>
        <v>947.37118905000023</v>
      </c>
      <c r="F148" s="5">
        <f>SUM(F149+F150+F151)+F154</f>
        <v>1021.8395339300002</v>
      </c>
      <c r="G148" s="5">
        <f t="shared" ref="G148:H148" si="91">SUM(G149+G150+G151)+G154</f>
        <v>198.09882899000002</v>
      </c>
      <c r="H148" s="5">
        <f t="shared" si="91"/>
        <v>0</v>
      </c>
      <c r="I148" s="47">
        <f t="shared" ref="I148" si="92">SUM(I149+I150+I151)+I154</f>
        <v>1219.9383629200001</v>
      </c>
    </row>
    <row r="149" spans="1:9" ht="12.6" customHeight="1" x14ac:dyDescent="0.2">
      <c r="A149" s="18" t="s">
        <v>98</v>
      </c>
      <c r="B149" s="6">
        <v>0</v>
      </c>
      <c r="C149" s="6">
        <v>0</v>
      </c>
      <c r="D149" s="6">
        <v>0</v>
      </c>
      <c r="E149" s="5">
        <f>SUM(B149+C149+D149)</f>
        <v>0</v>
      </c>
      <c r="F149" s="6">
        <v>0</v>
      </c>
      <c r="G149" s="6">
        <v>0</v>
      </c>
      <c r="H149" s="6">
        <v>0</v>
      </c>
      <c r="I149" s="47">
        <f>SUM(F149+G149+H149)</f>
        <v>0</v>
      </c>
    </row>
    <row r="150" spans="1:9" ht="12.6" customHeight="1" x14ac:dyDescent="0.2">
      <c r="A150" s="18" t="s">
        <v>99</v>
      </c>
      <c r="B150" s="6">
        <v>0</v>
      </c>
      <c r="C150" s="6">
        <v>0</v>
      </c>
      <c r="D150" s="6">
        <v>0</v>
      </c>
      <c r="E150" s="5">
        <f>SUM(B150+C150+D150)</f>
        <v>0</v>
      </c>
      <c r="F150" s="6">
        <v>0</v>
      </c>
      <c r="G150" s="6">
        <v>0</v>
      </c>
      <c r="H150" s="6">
        <v>0</v>
      </c>
      <c r="I150" s="47">
        <f>SUM(F150+G150+H150)</f>
        <v>0</v>
      </c>
    </row>
    <row r="151" spans="1:9" ht="12.95" customHeight="1" x14ac:dyDescent="0.2">
      <c r="A151" s="18" t="s">
        <v>100</v>
      </c>
      <c r="B151" s="5">
        <f>SUM(B152+B153)</f>
        <v>1028.0090528100004</v>
      </c>
      <c r="C151" s="5">
        <f t="shared" ref="C151:I151" si="93">SUM(C152+C153)</f>
        <v>-80.637863760000002</v>
      </c>
      <c r="D151" s="5">
        <f t="shared" si="93"/>
        <v>0</v>
      </c>
      <c r="E151" s="5">
        <f t="shared" si="93"/>
        <v>947.37118905000023</v>
      </c>
      <c r="F151" s="5">
        <f>SUM(F152+F153)</f>
        <v>1021.8395339300002</v>
      </c>
      <c r="G151" s="5">
        <f t="shared" ref="G151:H151" si="94">SUM(G152+G153)</f>
        <v>198.09882899000002</v>
      </c>
      <c r="H151" s="5">
        <f t="shared" si="94"/>
        <v>0</v>
      </c>
      <c r="I151" s="47">
        <f t="shared" si="93"/>
        <v>1219.9383629200001</v>
      </c>
    </row>
    <row r="152" spans="1:9" ht="12.6" customHeight="1" x14ac:dyDescent="0.2">
      <c r="A152" s="18" t="s">
        <v>63</v>
      </c>
      <c r="B152" s="5">
        <v>994.6266004500003</v>
      </c>
      <c r="C152" s="5">
        <v>-96.383322609999993</v>
      </c>
      <c r="D152" s="5">
        <v>0</v>
      </c>
      <c r="E152" s="5">
        <f>SUM(B152+C152+D152)</f>
        <v>898.24327784000025</v>
      </c>
      <c r="F152" s="5">
        <v>1007.1804391700002</v>
      </c>
      <c r="G152" s="5">
        <v>165.78175096000001</v>
      </c>
      <c r="H152" s="5">
        <v>0</v>
      </c>
      <c r="I152" s="47">
        <f>SUM(F152+G152+H152)</f>
        <v>1172.9621901300002</v>
      </c>
    </row>
    <row r="153" spans="1:9" ht="12.6" customHeight="1" x14ac:dyDescent="0.2">
      <c r="A153" s="18" t="s">
        <v>64</v>
      </c>
      <c r="B153" s="5">
        <v>33.382452360000002</v>
      </c>
      <c r="C153" s="5">
        <v>15.745458849999995</v>
      </c>
      <c r="D153" s="5">
        <v>0</v>
      </c>
      <c r="E153" s="5">
        <f>SUM(B153+C153+D153)</f>
        <v>49.127911209999994</v>
      </c>
      <c r="F153" s="5">
        <v>14.659094759999991</v>
      </c>
      <c r="G153" s="5">
        <v>32.317078029999998</v>
      </c>
      <c r="H153" s="5">
        <v>0</v>
      </c>
      <c r="I153" s="47">
        <f>SUM(F153+G153+H153)</f>
        <v>46.976172789999993</v>
      </c>
    </row>
    <row r="154" spans="1:9" ht="12.95" customHeight="1" x14ac:dyDescent="0.2">
      <c r="A154" s="18" t="s">
        <v>101</v>
      </c>
      <c r="B154" s="6">
        <v>0</v>
      </c>
      <c r="C154" s="6">
        <v>0</v>
      </c>
      <c r="D154" s="6">
        <v>0</v>
      </c>
      <c r="E154" s="5">
        <f>SUM(B154+C154+D154)</f>
        <v>0</v>
      </c>
      <c r="F154" s="6">
        <v>0</v>
      </c>
      <c r="G154" s="6">
        <v>0</v>
      </c>
      <c r="H154" s="6">
        <v>0</v>
      </c>
      <c r="I154" s="47">
        <f>SUM(F154+G154+H154)</f>
        <v>0</v>
      </c>
    </row>
    <row r="155" spans="1:9" ht="12.95" customHeight="1" x14ac:dyDescent="0.2">
      <c r="A155" s="17" t="s">
        <v>103</v>
      </c>
      <c r="B155" s="5">
        <f>SUM(B156+B157+B158)+B161</f>
        <v>96.535062709999977</v>
      </c>
      <c r="C155" s="5">
        <f t="shared" ref="C155:D155" si="95">SUM(C156+C157+C158)+C161</f>
        <v>-27.779068220000003</v>
      </c>
      <c r="D155" s="5">
        <f t="shared" si="95"/>
        <v>0</v>
      </c>
      <c r="E155" s="5">
        <f t="shared" ref="E155" si="96">SUM(E156+E157+E158)+E161</f>
        <v>68.755994489999992</v>
      </c>
      <c r="F155" s="5">
        <f>SUM(F156+F157+F158)+F161</f>
        <v>89.958415980000012</v>
      </c>
      <c r="G155" s="5">
        <f t="shared" ref="G155:H155" si="97">SUM(G156+G157+G158)+G161</f>
        <v>-3.9321862200000002</v>
      </c>
      <c r="H155" s="5">
        <f t="shared" si="97"/>
        <v>0</v>
      </c>
      <c r="I155" s="47">
        <f t="shared" ref="I155" si="98">SUM(I156+I157+I158)+I161</f>
        <v>86.026229760000007</v>
      </c>
    </row>
    <row r="156" spans="1:9" ht="12.6" customHeight="1" x14ac:dyDescent="0.2">
      <c r="A156" s="18" t="s">
        <v>98</v>
      </c>
      <c r="B156" s="6">
        <v>0</v>
      </c>
      <c r="C156" s="6">
        <v>0</v>
      </c>
      <c r="D156" s="6">
        <v>0</v>
      </c>
      <c r="E156" s="5">
        <f>SUM(B156+C156+D156)</f>
        <v>0</v>
      </c>
      <c r="F156" s="6">
        <v>0</v>
      </c>
      <c r="G156" s="6">
        <v>0</v>
      </c>
      <c r="H156" s="6">
        <v>0</v>
      </c>
      <c r="I156" s="47">
        <f>SUM(F156+G156+H156)</f>
        <v>0</v>
      </c>
    </row>
    <row r="157" spans="1:9" ht="12.6" customHeight="1" x14ac:dyDescent="0.2">
      <c r="A157" s="18" t="s">
        <v>99</v>
      </c>
      <c r="B157" s="6">
        <v>10.968728680000002</v>
      </c>
      <c r="C157" s="6">
        <v>-7.3590149999999994</v>
      </c>
      <c r="D157" s="6">
        <v>0</v>
      </c>
      <c r="E157" s="5">
        <f>SUM(B157+C157+D157)</f>
        <v>3.6097136800000023</v>
      </c>
      <c r="F157" s="6">
        <v>7.2386327600000016</v>
      </c>
      <c r="G157" s="6">
        <v>-6.5379725799999999</v>
      </c>
      <c r="H157" s="6">
        <v>0</v>
      </c>
      <c r="I157" s="47">
        <f>SUM(F157+G157+H157)</f>
        <v>0.70066018000000163</v>
      </c>
    </row>
    <row r="158" spans="1:9" ht="12.95" customHeight="1" x14ac:dyDescent="0.2">
      <c r="A158" s="18" t="s">
        <v>100</v>
      </c>
      <c r="B158" s="5">
        <f>SUM(B159+B160)</f>
        <v>82.317434029999987</v>
      </c>
      <c r="C158" s="5">
        <f t="shared" ref="C158:I158" si="99">SUM(C159+C160)</f>
        <v>-20.724053220000002</v>
      </c>
      <c r="D158" s="5">
        <f t="shared" si="99"/>
        <v>0</v>
      </c>
      <c r="E158" s="5">
        <f t="shared" si="99"/>
        <v>61.593380809999999</v>
      </c>
      <c r="F158" s="5">
        <f>SUM(F159+F160)</f>
        <v>79.295033220000008</v>
      </c>
      <c r="G158" s="5">
        <f t="shared" ref="G158:H158" si="100">SUM(G159+G160)</f>
        <v>2.9813575499999998</v>
      </c>
      <c r="H158" s="5">
        <f t="shared" si="100"/>
        <v>0</v>
      </c>
      <c r="I158" s="47">
        <f t="shared" si="99"/>
        <v>82.276390770000006</v>
      </c>
    </row>
    <row r="159" spans="1:9" ht="12.6" customHeight="1" x14ac:dyDescent="0.2">
      <c r="A159" s="18" t="s">
        <v>63</v>
      </c>
      <c r="B159" s="5">
        <v>81.382934109999994</v>
      </c>
      <c r="C159" s="5">
        <v>-23.401266400000001</v>
      </c>
      <c r="D159" s="5">
        <v>0</v>
      </c>
      <c r="E159" s="5">
        <f>SUM(B159+C159+D159)</f>
        <v>57.981667709999996</v>
      </c>
      <c r="F159" s="5">
        <v>79.06932255000001</v>
      </c>
      <c r="G159" s="5">
        <v>0.70878300000000005</v>
      </c>
      <c r="H159" s="5">
        <v>0</v>
      </c>
      <c r="I159" s="47">
        <f>SUM(F159+G159+H159)</f>
        <v>79.778105550000006</v>
      </c>
    </row>
    <row r="160" spans="1:9" ht="12.6" customHeight="1" x14ac:dyDescent="0.2">
      <c r="A160" s="18" t="s">
        <v>64</v>
      </c>
      <c r="B160" s="5">
        <v>0.93449992000000004</v>
      </c>
      <c r="C160" s="5">
        <v>2.6772131799999999</v>
      </c>
      <c r="D160" s="5">
        <v>0</v>
      </c>
      <c r="E160" s="5">
        <f>SUM(B160+C160+D160)</f>
        <v>3.6117130999999998</v>
      </c>
      <c r="F160" s="5">
        <v>0.22571067</v>
      </c>
      <c r="G160" s="5">
        <v>2.2725745499999999</v>
      </c>
      <c r="H160" s="5">
        <v>0</v>
      </c>
      <c r="I160" s="47">
        <f>SUM(F160+G160+H160)</f>
        <v>2.4982852199999996</v>
      </c>
    </row>
    <row r="161" spans="1:9" ht="12.95" customHeight="1" x14ac:dyDescent="0.2">
      <c r="A161" s="18" t="s">
        <v>101</v>
      </c>
      <c r="B161" s="5">
        <v>3.248899999999999</v>
      </c>
      <c r="C161" s="5">
        <v>0.30399999999999999</v>
      </c>
      <c r="D161" s="5">
        <v>0</v>
      </c>
      <c r="E161" s="5">
        <f>SUM(B161+C161+D161)</f>
        <v>3.5528999999999988</v>
      </c>
      <c r="F161" s="5">
        <v>3.4247499999999991</v>
      </c>
      <c r="G161" s="5">
        <v>-0.37557119</v>
      </c>
      <c r="H161" s="5">
        <v>0</v>
      </c>
      <c r="I161" s="47">
        <f>SUM(F161+G161+H161)</f>
        <v>3.049178809999999</v>
      </c>
    </row>
    <row r="162" spans="1:9" ht="14.1" customHeight="1" x14ac:dyDescent="0.2">
      <c r="A162" s="17" t="s">
        <v>104</v>
      </c>
      <c r="B162" s="45">
        <f t="shared" ref="B162:I162" si="101">SUM(B163+B176+B200+B211)</f>
        <v>72024.08765976</v>
      </c>
      <c r="C162" s="45">
        <f t="shared" si="101"/>
        <v>979.27517262000026</v>
      </c>
      <c r="D162" s="45">
        <f t="shared" si="101"/>
        <v>11.617055860999999</v>
      </c>
      <c r="E162" s="45">
        <f t="shared" si="101"/>
        <v>73014.979888241025</v>
      </c>
      <c r="F162" s="45">
        <f t="shared" si="101"/>
        <v>75465.765071660993</v>
      </c>
      <c r="G162" s="45">
        <f t="shared" si="101"/>
        <v>-997.32185875000016</v>
      </c>
      <c r="H162" s="45">
        <f t="shared" si="101"/>
        <v>-40.490288880000001</v>
      </c>
      <c r="I162" s="46">
        <f t="shared" si="101"/>
        <v>74427.952924031008</v>
      </c>
    </row>
    <row r="163" spans="1:9" ht="12.95" customHeight="1" x14ac:dyDescent="0.2">
      <c r="A163" s="17" t="s">
        <v>105</v>
      </c>
      <c r="B163" s="45">
        <f>SUM(B164+B165)</f>
        <v>5660.4225233699999</v>
      </c>
      <c r="C163" s="45">
        <f t="shared" ref="C163:I163" si="102">SUM(C164+C165)</f>
        <v>215.66673778000003</v>
      </c>
      <c r="D163" s="45">
        <f t="shared" si="102"/>
        <v>0</v>
      </c>
      <c r="E163" s="45">
        <f t="shared" si="102"/>
        <v>5876.0892611500003</v>
      </c>
      <c r="F163" s="45">
        <f>SUM(F164+F165)</f>
        <v>5823.5847226700007</v>
      </c>
      <c r="G163" s="45">
        <f t="shared" ref="G163:H163" si="103">SUM(G164+G165)</f>
        <v>3.1470245699999992</v>
      </c>
      <c r="H163" s="45">
        <f t="shared" si="103"/>
        <v>0</v>
      </c>
      <c r="I163" s="46">
        <f t="shared" si="102"/>
        <v>5826.73174724</v>
      </c>
    </row>
    <row r="164" spans="1:9" ht="12.95" customHeight="1" x14ac:dyDescent="0.2">
      <c r="A164" s="17" t="s">
        <v>106</v>
      </c>
      <c r="B164" s="6">
        <v>0</v>
      </c>
      <c r="C164" s="6">
        <v>0</v>
      </c>
      <c r="D164" s="6">
        <v>0</v>
      </c>
      <c r="E164" s="5">
        <f>SUM(B164+C164+D164)</f>
        <v>0</v>
      </c>
      <c r="F164" s="6">
        <v>0</v>
      </c>
      <c r="G164" s="6">
        <v>0</v>
      </c>
      <c r="H164" s="6">
        <v>0</v>
      </c>
      <c r="I164" s="47">
        <f>SUM(F164+G164+H164)</f>
        <v>0</v>
      </c>
    </row>
    <row r="165" spans="1:9" ht="12.95" customHeight="1" x14ac:dyDescent="0.2">
      <c r="A165" s="17" t="s">
        <v>107</v>
      </c>
      <c r="B165" s="5">
        <f>SUM(B166+B171)</f>
        <v>5660.4225233699999</v>
      </c>
      <c r="C165" s="5">
        <f t="shared" ref="C165:I165" si="104">SUM(C166+C171)</f>
        <v>215.66673778000003</v>
      </c>
      <c r="D165" s="5">
        <f t="shared" si="104"/>
        <v>0</v>
      </c>
      <c r="E165" s="5">
        <f t="shared" si="104"/>
        <v>5876.0892611500003</v>
      </c>
      <c r="F165" s="5">
        <f>SUM(F166+F171)</f>
        <v>5823.5847226700007</v>
      </c>
      <c r="G165" s="5">
        <f t="shared" ref="G165:H165" si="105">SUM(G166+G171)</f>
        <v>3.1470245699999992</v>
      </c>
      <c r="H165" s="5">
        <f t="shared" si="105"/>
        <v>0</v>
      </c>
      <c r="I165" s="47">
        <f t="shared" si="104"/>
        <v>5826.73174724</v>
      </c>
    </row>
    <row r="166" spans="1:9" ht="12.95" customHeight="1" x14ac:dyDescent="0.2">
      <c r="A166" s="17" t="s">
        <v>108</v>
      </c>
      <c r="B166" s="5">
        <f>SUM(B167+B168+B169+B170)</f>
        <v>1818.5258903100002</v>
      </c>
      <c r="C166" s="5">
        <f t="shared" ref="C166:I166" si="106">SUM(C167+C168+C169+C170)</f>
        <v>227.63304087000003</v>
      </c>
      <c r="D166" s="5">
        <f t="shared" si="106"/>
        <v>0</v>
      </c>
      <c r="E166" s="5">
        <f t="shared" si="106"/>
        <v>2046.1589311800003</v>
      </c>
      <c r="F166" s="5">
        <f>SUM(F167+F168+F169+F170)</f>
        <v>1894.1527335000001</v>
      </c>
      <c r="G166" s="5">
        <f t="shared" ref="G166:H166" si="107">SUM(G167+G168+G169+G170)</f>
        <v>56.0251369</v>
      </c>
      <c r="H166" s="5">
        <f t="shared" si="107"/>
        <v>0</v>
      </c>
      <c r="I166" s="47">
        <f t="shared" si="106"/>
        <v>1950.1778704000001</v>
      </c>
    </row>
    <row r="167" spans="1:9" ht="12.6" customHeight="1" x14ac:dyDescent="0.2">
      <c r="A167" s="18" t="s">
        <v>109</v>
      </c>
      <c r="B167" s="5">
        <v>721.87469148000025</v>
      </c>
      <c r="C167" s="5">
        <v>197.71307074000001</v>
      </c>
      <c r="D167" s="5">
        <v>0</v>
      </c>
      <c r="E167" s="5">
        <f>SUM(B167+C167+D167)</f>
        <v>919.58776222000029</v>
      </c>
      <c r="F167" s="5">
        <v>775.53849353000021</v>
      </c>
      <c r="G167" s="5">
        <v>8.4235834000000001</v>
      </c>
      <c r="H167" s="5">
        <v>0</v>
      </c>
      <c r="I167" s="47">
        <f>SUM(F167+G167+H167)</f>
        <v>783.96207693000019</v>
      </c>
    </row>
    <row r="168" spans="1:9" ht="12.6" customHeight="1" x14ac:dyDescent="0.2">
      <c r="A168" s="18" t="s">
        <v>113</v>
      </c>
      <c r="B168" s="6">
        <v>0</v>
      </c>
      <c r="C168" s="6">
        <v>0</v>
      </c>
      <c r="D168" s="6">
        <v>0</v>
      </c>
      <c r="E168" s="5">
        <f>SUM(B168+C168+D168)</f>
        <v>0</v>
      </c>
      <c r="F168" s="6">
        <v>0</v>
      </c>
      <c r="G168" s="6">
        <v>0</v>
      </c>
      <c r="H168" s="6">
        <v>0</v>
      </c>
      <c r="I168" s="47">
        <f>SUM(F168+G168+H168)</f>
        <v>0</v>
      </c>
    </row>
    <row r="169" spans="1:9" ht="12.6" customHeight="1" x14ac:dyDescent="0.2">
      <c r="A169" s="18" t="s">
        <v>110</v>
      </c>
      <c r="B169" s="5">
        <v>782.15130921000002</v>
      </c>
      <c r="C169" s="5">
        <v>24.519569600000001</v>
      </c>
      <c r="D169" s="5">
        <v>0</v>
      </c>
      <c r="E169" s="5">
        <f>SUM(B169+C169+D169)</f>
        <v>806.67087880999998</v>
      </c>
      <c r="F169" s="5">
        <v>782.18655864999994</v>
      </c>
      <c r="G169" s="5">
        <v>41.98187506</v>
      </c>
      <c r="H169" s="5">
        <v>0</v>
      </c>
      <c r="I169" s="47">
        <f>SUM(F169+G169+H169)</f>
        <v>824.16843370999993</v>
      </c>
    </row>
    <row r="170" spans="1:9" ht="12.6" customHeight="1" x14ac:dyDescent="0.2">
      <c r="A170" s="18" t="s">
        <v>111</v>
      </c>
      <c r="B170" s="5">
        <v>314.49988962000009</v>
      </c>
      <c r="C170" s="5">
        <v>5.4004005299999998</v>
      </c>
      <c r="D170" s="5">
        <v>0</v>
      </c>
      <c r="E170" s="5">
        <f>SUM(B170+C170+D170)</f>
        <v>319.9002901500001</v>
      </c>
      <c r="F170" s="5">
        <v>336.42768132000003</v>
      </c>
      <c r="G170" s="5">
        <v>5.6196784400000004</v>
      </c>
      <c r="H170" s="5">
        <v>0</v>
      </c>
      <c r="I170" s="47">
        <f>SUM(F170+G170+H170)</f>
        <v>342.04735976000001</v>
      </c>
    </row>
    <row r="171" spans="1:9" ht="12.95" customHeight="1" x14ac:dyDescent="0.2">
      <c r="A171" s="17" t="s">
        <v>112</v>
      </c>
      <c r="B171" s="5">
        <f>SUM(B172+B173+B174+B175)</f>
        <v>3841.8966330600001</v>
      </c>
      <c r="C171" s="5">
        <f t="shared" ref="C171:I171" si="108">SUM(C172+C173+C174+C175)</f>
        <v>-11.966303090000002</v>
      </c>
      <c r="D171" s="5">
        <f t="shared" si="108"/>
        <v>0</v>
      </c>
      <c r="E171" s="5">
        <f t="shared" si="108"/>
        <v>3829.9303299700005</v>
      </c>
      <c r="F171" s="5">
        <f>SUM(F172+F173+F174+F175)</f>
        <v>3929.4319891700002</v>
      </c>
      <c r="G171" s="5">
        <f t="shared" ref="G171:H171" si="109">SUM(G172+G173+G174+G175)</f>
        <v>-52.87811233</v>
      </c>
      <c r="H171" s="5">
        <f t="shared" si="109"/>
        <v>0</v>
      </c>
      <c r="I171" s="47">
        <f t="shared" si="108"/>
        <v>3876.5538768400002</v>
      </c>
    </row>
    <row r="172" spans="1:9" ht="12.6" customHeight="1" x14ac:dyDescent="0.2">
      <c r="A172" s="18" t="s">
        <v>109</v>
      </c>
      <c r="B172" s="5">
        <v>1077.9445069999999</v>
      </c>
      <c r="C172" s="5">
        <v>-23.46189541</v>
      </c>
      <c r="D172" s="5">
        <v>0</v>
      </c>
      <c r="E172" s="5">
        <f>SUM(B172+C172+D172)</f>
        <v>1054.48261159</v>
      </c>
      <c r="F172" s="5">
        <v>1084.6095089299999</v>
      </c>
      <c r="G172" s="5">
        <v>-19.246048940000001</v>
      </c>
      <c r="H172" s="5">
        <v>0</v>
      </c>
      <c r="I172" s="47">
        <f>SUM(F172+G172+H172)</f>
        <v>1065.3634599899999</v>
      </c>
    </row>
    <row r="173" spans="1:9" ht="12.6" customHeight="1" x14ac:dyDescent="0.2">
      <c r="A173" s="18" t="s">
        <v>113</v>
      </c>
      <c r="B173" s="6">
        <v>0</v>
      </c>
      <c r="C173" s="6">
        <v>0</v>
      </c>
      <c r="D173" s="6">
        <v>0</v>
      </c>
      <c r="E173" s="5">
        <f>SUM(B173+C173+D173)</f>
        <v>0</v>
      </c>
      <c r="F173" s="6">
        <v>0</v>
      </c>
      <c r="G173" s="6">
        <v>0</v>
      </c>
      <c r="H173" s="6">
        <v>0</v>
      </c>
      <c r="I173" s="47">
        <f>SUM(F173+G173+H173)</f>
        <v>0</v>
      </c>
    </row>
    <row r="174" spans="1:9" ht="12.6" customHeight="1" x14ac:dyDescent="0.2">
      <c r="A174" s="18" t="s">
        <v>110</v>
      </c>
      <c r="B174" s="5">
        <v>2047.8357082700002</v>
      </c>
      <c r="C174" s="5">
        <v>5.2651020400000004</v>
      </c>
      <c r="D174" s="5">
        <v>0</v>
      </c>
      <c r="E174" s="5">
        <f>SUM(B174+C174+D174)</f>
        <v>2053.1008103100003</v>
      </c>
      <c r="F174" s="5">
        <v>2104.0214834400003</v>
      </c>
      <c r="G174" s="5">
        <v>-40.109399459999999</v>
      </c>
      <c r="H174" s="5">
        <v>0</v>
      </c>
      <c r="I174" s="47">
        <f>SUM(F174+G174+H174)</f>
        <v>2063.9120839800003</v>
      </c>
    </row>
    <row r="175" spans="1:9" ht="12.6" customHeight="1" x14ac:dyDescent="0.2">
      <c r="A175" s="18" t="s">
        <v>111</v>
      </c>
      <c r="B175" s="5">
        <v>716.11641779000001</v>
      </c>
      <c r="C175" s="5">
        <v>6.2304902799999997</v>
      </c>
      <c r="D175" s="5">
        <v>0</v>
      </c>
      <c r="E175" s="5">
        <f>SUM(B175+C175+D175)</f>
        <v>722.34690807000004</v>
      </c>
      <c r="F175" s="5">
        <v>740.80099680000001</v>
      </c>
      <c r="G175" s="5">
        <v>6.4773360699999998</v>
      </c>
      <c r="H175" s="5">
        <v>0</v>
      </c>
      <c r="I175" s="47">
        <f>SUM(F175+G175+H175)</f>
        <v>747.27833286999999</v>
      </c>
    </row>
    <row r="176" spans="1:9" ht="12.95" customHeight="1" x14ac:dyDescent="0.2">
      <c r="A176" s="17" t="s">
        <v>114</v>
      </c>
      <c r="B176" s="45">
        <f t="shared" ref="B176:I176" si="110">SUM(B177+B180+B184+B191)</f>
        <v>26581.35571933</v>
      </c>
      <c r="C176" s="45">
        <f t="shared" si="110"/>
        <v>-1035.09460072</v>
      </c>
      <c r="D176" s="45">
        <f t="shared" si="110"/>
        <v>3.585178371</v>
      </c>
      <c r="E176" s="45">
        <f t="shared" si="110"/>
        <v>25549.846296980999</v>
      </c>
      <c r="F176" s="45">
        <f t="shared" si="110"/>
        <v>25097.136329071</v>
      </c>
      <c r="G176" s="45">
        <f t="shared" si="110"/>
        <v>-1054.41053934</v>
      </c>
      <c r="H176" s="45">
        <f t="shared" si="110"/>
        <v>-30.65556467</v>
      </c>
      <c r="I176" s="46">
        <f t="shared" si="110"/>
        <v>24012.070225060997</v>
      </c>
    </row>
    <row r="177" spans="1:9" ht="12.95" customHeight="1" x14ac:dyDescent="0.2">
      <c r="A177" s="17" t="s">
        <v>115</v>
      </c>
      <c r="B177" s="5">
        <f>SUM(B178+B179)</f>
        <v>309.95873748000014</v>
      </c>
      <c r="C177" s="5">
        <f t="shared" ref="C177:I177" si="111">SUM(C178+C179)</f>
        <v>-32.957437149999997</v>
      </c>
      <c r="D177" s="5">
        <f t="shared" si="111"/>
        <v>0</v>
      </c>
      <c r="E177" s="5">
        <f t="shared" si="111"/>
        <v>277.00130033000016</v>
      </c>
      <c r="F177" s="5">
        <f>SUM(F178+F179)</f>
        <v>247.92696094000019</v>
      </c>
      <c r="G177" s="5">
        <f t="shared" ref="G177:H177" si="112">SUM(G178+G179)</f>
        <v>-32.7367451</v>
      </c>
      <c r="H177" s="5">
        <f t="shared" si="112"/>
        <v>0</v>
      </c>
      <c r="I177" s="47">
        <f t="shared" si="111"/>
        <v>215.19021584000018</v>
      </c>
    </row>
    <row r="178" spans="1:9" ht="12.6" customHeight="1" x14ac:dyDescent="0.2">
      <c r="A178" s="17" t="s">
        <v>117</v>
      </c>
      <c r="B178" s="6">
        <v>309.95873748000014</v>
      </c>
      <c r="C178" s="6">
        <v>-32.957437149999997</v>
      </c>
      <c r="D178" s="6">
        <v>0</v>
      </c>
      <c r="E178" s="5">
        <f t="shared" ref="E178:E179" si="113">SUM(B178+C178+D178)</f>
        <v>277.00130033000016</v>
      </c>
      <c r="F178" s="6">
        <v>247.92696094000019</v>
      </c>
      <c r="G178" s="6">
        <v>-32.7367451</v>
      </c>
      <c r="H178" s="6">
        <v>0</v>
      </c>
      <c r="I178" s="47">
        <f>SUM(F178+G178+H178)</f>
        <v>215.19021584000018</v>
      </c>
    </row>
    <row r="179" spans="1:9" ht="12.6" customHeight="1" x14ac:dyDescent="0.2">
      <c r="A179" s="17" t="s">
        <v>118</v>
      </c>
      <c r="B179" s="6">
        <v>0</v>
      </c>
      <c r="C179" s="6">
        <v>0</v>
      </c>
      <c r="D179" s="6">
        <v>0</v>
      </c>
      <c r="E179" s="5">
        <f t="shared" si="113"/>
        <v>0</v>
      </c>
      <c r="F179" s="6">
        <v>0</v>
      </c>
      <c r="G179" s="6">
        <v>0</v>
      </c>
      <c r="H179" s="6">
        <v>0</v>
      </c>
      <c r="I179" s="47">
        <f>SUM(F179+G179+H179)</f>
        <v>0</v>
      </c>
    </row>
    <row r="180" spans="1:9" ht="12.95" customHeight="1" x14ac:dyDescent="0.2">
      <c r="A180" s="17" t="s">
        <v>116</v>
      </c>
      <c r="B180" s="5">
        <f>SUM(B181+B182+B183)</f>
        <v>9814.2496608700003</v>
      </c>
      <c r="C180" s="5">
        <f t="shared" ref="C180:I180" si="114">SUM(C181+C182+C183)</f>
        <v>-26.064899999999994</v>
      </c>
      <c r="D180" s="5">
        <f t="shared" si="114"/>
        <v>3.4979829709999999</v>
      </c>
      <c r="E180" s="5">
        <f t="shared" si="114"/>
        <v>9791.682743841</v>
      </c>
      <c r="F180" s="5">
        <f>SUM(F181+F182+F183)</f>
        <v>9890.5537966110005</v>
      </c>
      <c r="G180" s="5">
        <f t="shared" ref="G180:H180" si="115">SUM(G181+G182+G183)</f>
        <v>-213.52713679000001</v>
      </c>
      <c r="H180" s="5">
        <f t="shared" si="115"/>
        <v>-30.65556467</v>
      </c>
      <c r="I180" s="47">
        <f t="shared" si="114"/>
        <v>9646.3710951509984</v>
      </c>
    </row>
    <row r="181" spans="1:9" ht="12.95" customHeight="1" x14ac:dyDescent="0.2">
      <c r="A181" s="17" t="s">
        <v>160</v>
      </c>
      <c r="B181" s="5">
        <v>501.46051172999984</v>
      </c>
      <c r="C181" s="5">
        <v>0</v>
      </c>
      <c r="D181" s="5">
        <v>5.5992484810000001</v>
      </c>
      <c r="E181" s="5">
        <f>SUM(B181+C181+D181)</f>
        <v>507.05976021099985</v>
      </c>
      <c r="F181" s="5">
        <v>379.15590959099984</v>
      </c>
      <c r="G181" s="5">
        <v>-62.401545329999998</v>
      </c>
      <c r="H181" s="5">
        <v>-4.7098334299999998</v>
      </c>
      <c r="I181" s="47">
        <f>SUM(F181+G181+H181)</f>
        <v>312.04453083099986</v>
      </c>
    </row>
    <row r="182" spans="1:9" ht="12.95" customHeight="1" x14ac:dyDescent="0.2">
      <c r="A182" s="17" t="s">
        <v>117</v>
      </c>
      <c r="B182" s="5">
        <v>9312.7891491400005</v>
      </c>
      <c r="C182" s="5">
        <v>-26.064899999999994</v>
      </c>
      <c r="D182" s="5">
        <v>-2.1012655100000002</v>
      </c>
      <c r="E182" s="5">
        <f>SUM(B182+C182+D182)</f>
        <v>9284.6229836300008</v>
      </c>
      <c r="F182" s="5">
        <v>9511.3978870200008</v>
      </c>
      <c r="G182" s="5">
        <v>-151.12559146000001</v>
      </c>
      <c r="H182" s="5">
        <v>-25.945731240000001</v>
      </c>
      <c r="I182" s="47">
        <f>SUM(F182+G182+H182)</f>
        <v>9334.3265643199993</v>
      </c>
    </row>
    <row r="183" spans="1:9" ht="12.95" customHeight="1" x14ac:dyDescent="0.2">
      <c r="A183" s="17" t="s">
        <v>118</v>
      </c>
      <c r="B183" s="5">
        <v>0</v>
      </c>
      <c r="C183" s="5">
        <v>0</v>
      </c>
      <c r="D183" s="5">
        <v>0</v>
      </c>
      <c r="E183" s="5">
        <f>SUM(B183+C183+D183)</f>
        <v>0</v>
      </c>
      <c r="F183" s="5">
        <v>0</v>
      </c>
      <c r="G183" s="5">
        <v>0</v>
      </c>
      <c r="H183" s="5">
        <v>0</v>
      </c>
      <c r="I183" s="47">
        <f>SUM(F183+G183+H183)</f>
        <v>0</v>
      </c>
    </row>
    <row r="184" spans="1:9" ht="12.95" customHeight="1" x14ac:dyDescent="0.2">
      <c r="A184" s="17" t="s">
        <v>119</v>
      </c>
      <c r="B184" s="5">
        <f>SUM(B185+B188)</f>
        <v>12362.779344049999</v>
      </c>
      <c r="C184" s="5">
        <f t="shared" ref="C184:D184" si="116">SUM(C185+C188)</f>
        <v>-775.31186470000011</v>
      </c>
      <c r="D184" s="5">
        <f t="shared" si="116"/>
        <v>0</v>
      </c>
      <c r="E184" s="5">
        <f>SUM(E185+E188)</f>
        <v>11587.467479349998</v>
      </c>
      <c r="F184" s="5">
        <f>SUM(F185+F188)</f>
        <v>11064.866550559998</v>
      </c>
      <c r="G184" s="5">
        <f t="shared" ref="G184:H184" si="117">SUM(G185+G188)</f>
        <v>-689.01849015000005</v>
      </c>
      <c r="H184" s="5">
        <f t="shared" si="117"/>
        <v>0</v>
      </c>
      <c r="I184" s="47">
        <f>SUM(I185+I188)</f>
        <v>10375.848060409999</v>
      </c>
    </row>
    <row r="185" spans="1:9" ht="12.95" customHeight="1" x14ac:dyDescent="0.2">
      <c r="A185" s="17" t="s">
        <v>117</v>
      </c>
      <c r="B185" s="5">
        <f>SUM(B186+B187)</f>
        <v>4556.0177144600011</v>
      </c>
      <c r="C185" s="5">
        <f t="shared" ref="C185:I185" si="118">SUM(C186+C187)</f>
        <v>-303.48161909000004</v>
      </c>
      <c r="D185" s="5">
        <f t="shared" si="118"/>
        <v>0</v>
      </c>
      <c r="E185" s="5">
        <f t="shared" si="118"/>
        <v>4252.536095370001</v>
      </c>
      <c r="F185" s="5">
        <f>SUM(F186+F187)</f>
        <v>4239.3954031000012</v>
      </c>
      <c r="G185" s="5">
        <f t="shared" ref="G185:H185" si="119">SUM(G186+G187)</f>
        <v>-301.77564671000005</v>
      </c>
      <c r="H185" s="5">
        <f t="shared" si="119"/>
        <v>0</v>
      </c>
      <c r="I185" s="47">
        <f t="shared" si="118"/>
        <v>3937.6197563900009</v>
      </c>
    </row>
    <row r="186" spans="1:9" ht="12.6" customHeight="1" x14ac:dyDescent="0.2">
      <c r="A186" s="18" t="s">
        <v>120</v>
      </c>
      <c r="B186" s="5">
        <v>4546.9356210600008</v>
      </c>
      <c r="C186" s="5">
        <v>-302.89264249000001</v>
      </c>
      <c r="D186" s="5">
        <v>0</v>
      </c>
      <c r="E186" s="5">
        <f>SUM(B186+C186+D186)</f>
        <v>4244.0429785700007</v>
      </c>
      <c r="F186" s="5">
        <v>4231.0157351400012</v>
      </c>
      <c r="G186" s="5">
        <v>-301.38043499000003</v>
      </c>
      <c r="H186" s="5">
        <v>0</v>
      </c>
      <c r="I186" s="47">
        <f>SUM(F186+G186+H186)</f>
        <v>3929.6353001500011</v>
      </c>
    </row>
    <row r="187" spans="1:9" ht="12.6" customHeight="1" x14ac:dyDescent="0.2">
      <c r="A187" s="18" t="s">
        <v>121</v>
      </c>
      <c r="B187" s="5">
        <v>9.0820933999999998</v>
      </c>
      <c r="C187" s="5">
        <v>-0.58897659999999996</v>
      </c>
      <c r="D187" s="5">
        <v>0</v>
      </c>
      <c r="E187" s="5">
        <f>SUM(B187+C187+D187)</f>
        <v>8.4931167999999992</v>
      </c>
      <c r="F187" s="5">
        <v>8.3796679600000008</v>
      </c>
      <c r="G187" s="5">
        <v>-0.39521171999999999</v>
      </c>
      <c r="H187" s="5">
        <v>0</v>
      </c>
      <c r="I187" s="47">
        <f>SUM(F187+G187+H187)</f>
        <v>7.984456240000001</v>
      </c>
    </row>
    <row r="188" spans="1:9" ht="12.95" customHeight="1" x14ac:dyDescent="0.2">
      <c r="A188" s="17" t="s">
        <v>118</v>
      </c>
      <c r="B188" s="5">
        <f>SUM(B189+B190)</f>
        <v>7806.761629589997</v>
      </c>
      <c r="C188" s="5">
        <f t="shared" ref="C188:I188" si="120">SUM(C189+C190)</f>
        <v>-471.83024561000002</v>
      </c>
      <c r="D188" s="5">
        <f t="shared" si="120"/>
        <v>0</v>
      </c>
      <c r="E188" s="5">
        <f t="shared" si="120"/>
        <v>7334.931383979997</v>
      </c>
      <c r="F188" s="5">
        <f>SUM(F189+F190)</f>
        <v>6825.4711474599972</v>
      </c>
      <c r="G188" s="5">
        <f t="shared" ref="G188:H188" si="121">SUM(G189+G190)</f>
        <v>-387.24284344</v>
      </c>
      <c r="H188" s="5">
        <f t="shared" si="121"/>
        <v>0</v>
      </c>
      <c r="I188" s="47">
        <f t="shared" si="120"/>
        <v>6438.2283040199973</v>
      </c>
    </row>
    <row r="189" spans="1:9" ht="12.6" customHeight="1" x14ac:dyDescent="0.2">
      <c r="A189" s="18" t="s">
        <v>120</v>
      </c>
      <c r="B189" s="5">
        <v>7604.261629589997</v>
      </c>
      <c r="C189" s="5">
        <v>-379.33024561000002</v>
      </c>
      <c r="D189" s="5">
        <v>0</v>
      </c>
      <c r="E189" s="5">
        <f>SUM(B189+C189+D189)</f>
        <v>7224.931383979997</v>
      </c>
      <c r="F189" s="5">
        <v>6777.9711474599972</v>
      </c>
      <c r="G189" s="5">
        <v>-371.24284344</v>
      </c>
      <c r="H189" s="5">
        <v>0</v>
      </c>
      <c r="I189" s="47">
        <f>SUM(F189+G189+H189)</f>
        <v>6406.7283040199973</v>
      </c>
    </row>
    <row r="190" spans="1:9" ht="12.6" customHeight="1" x14ac:dyDescent="0.2">
      <c r="A190" s="18" t="s">
        <v>121</v>
      </c>
      <c r="B190" s="5">
        <v>202.49999999999994</v>
      </c>
      <c r="C190" s="5">
        <v>-92.5</v>
      </c>
      <c r="D190" s="5">
        <v>0</v>
      </c>
      <c r="E190" s="5">
        <f>SUM(B190+C190+D190)</f>
        <v>109.99999999999994</v>
      </c>
      <c r="F190" s="5">
        <v>47.5</v>
      </c>
      <c r="G190" s="5">
        <v>-16</v>
      </c>
      <c r="H190" s="5">
        <v>0</v>
      </c>
      <c r="I190" s="47">
        <f>SUM(F190+G190+H190)</f>
        <v>31.5</v>
      </c>
    </row>
    <row r="191" spans="1:9" ht="12.95" customHeight="1" x14ac:dyDescent="0.2">
      <c r="A191" s="17" t="s">
        <v>122</v>
      </c>
      <c r="B191" s="5">
        <f>SUM(B192+B195)</f>
        <v>4094.3679769299997</v>
      </c>
      <c r="C191" s="5">
        <f t="shared" ref="C191:I191" si="122">SUM(C192+C195)</f>
        <v>-200.76039886999999</v>
      </c>
      <c r="D191" s="5">
        <f t="shared" si="122"/>
        <v>8.7195400000000006E-2</v>
      </c>
      <c r="E191" s="5">
        <f t="shared" si="122"/>
        <v>3893.6947734599999</v>
      </c>
      <c r="F191" s="5">
        <f>SUM(F192+F195)</f>
        <v>3893.78902096</v>
      </c>
      <c r="G191" s="5">
        <f t="shared" ref="G191:H191" si="123">SUM(G192+G195)</f>
        <v>-119.1281673</v>
      </c>
      <c r="H191" s="5">
        <f t="shared" si="123"/>
        <v>0</v>
      </c>
      <c r="I191" s="47">
        <f t="shared" si="122"/>
        <v>3774.6608536600002</v>
      </c>
    </row>
    <row r="192" spans="1:9" ht="12.95" customHeight="1" x14ac:dyDescent="0.2">
      <c r="A192" s="17" t="s">
        <v>117</v>
      </c>
      <c r="B192" s="5">
        <f>SUM(B193+B194)</f>
        <v>2373.5887059800002</v>
      </c>
      <c r="C192" s="5">
        <f t="shared" ref="C192:I192" si="124">SUM(C193+C194)</f>
        <v>-164.71401496999999</v>
      </c>
      <c r="D192" s="5">
        <f t="shared" si="124"/>
        <v>8.7195400000000006E-2</v>
      </c>
      <c r="E192" s="5">
        <f t="shared" si="124"/>
        <v>2208.9618864100003</v>
      </c>
      <c r="F192" s="5">
        <f>SUM(F193+F194)</f>
        <v>2216.8527089000004</v>
      </c>
      <c r="G192" s="5">
        <f t="shared" ref="G192:H192" si="125">SUM(G193+G194)</f>
        <v>4.7097599200000007</v>
      </c>
      <c r="H192" s="5">
        <f t="shared" si="125"/>
        <v>0</v>
      </c>
      <c r="I192" s="47">
        <f t="shared" si="124"/>
        <v>2221.5624688200005</v>
      </c>
    </row>
    <row r="193" spans="1:9" ht="12.6" customHeight="1" x14ac:dyDescent="0.2">
      <c r="A193" s="18" t="s">
        <v>123</v>
      </c>
      <c r="B193" s="5">
        <v>2361.6913043100003</v>
      </c>
      <c r="C193" s="5">
        <v>-164.71401496999999</v>
      </c>
      <c r="D193" s="5">
        <v>0</v>
      </c>
      <c r="E193" s="5">
        <f>SUM(B193+C193+D193)</f>
        <v>2196.9772893400004</v>
      </c>
      <c r="F193" s="5">
        <v>2207.0512989800004</v>
      </c>
      <c r="G193" s="5">
        <v>4.7097599200000007</v>
      </c>
      <c r="H193" s="5">
        <v>0</v>
      </c>
      <c r="I193" s="47">
        <f>SUM(F193+G193+H193)</f>
        <v>2211.7610589000005</v>
      </c>
    </row>
    <row r="194" spans="1:9" ht="12.6" customHeight="1" x14ac:dyDescent="0.2">
      <c r="A194" s="18" t="s">
        <v>124</v>
      </c>
      <c r="B194" s="5">
        <v>11.897401670000001</v>
      </c>
      <c r="C194" s="5">
        <v>0</v>
      </c>
      <c r="D194" s="5">
        <v>8.7195400000000006E-2</v>
      </c>
      <c r="E194" s="5">
        <f>SUM(B194+C194+D194)</f>
        <v>11.984597070000001</v>
      </c>
      <c r="F194" s="5">
        <v>9.8014099199999993</v>
      </c>
      <c r="G194" s="5">
        <v>0</v>
      </c>
      <c r="H194" s="5">
        <v>0</v>
      </c>
      <c r="I194" s="47">
        <f>SUM(F194+G194+H194)</f>
        <v>9.8014099199999993</v>
      </c>
    </row>
    <row r="195" spans="1:9" ht="12.95" customHeight="1" x14ac:dyDescent="0.2">
      <c r="A195" s="17" t="s">
        <v>118</v>
      </c>
      <c r="B195" s="5">
        <f t="shared" ref="B195:I195" si="126">SUM(B196+B197+B198+B199)</f>
        <v>1720.7792709499995</v>
      </c>
      <c r="C195" s="5">
        <f t="shared" si="126"/>
        <v>-36.046383900000002</v>
      </c>
      <c r="D195" s="5">
        <f t="shared" si="126"/>
        <v>0</v>
      </c>
      <c r="E195" s="5">
        <f t="shared" si="126"/>
        <v>1684.7328870499996</v>
      </c>
      <c r="F195" s="5">
        <f t="shared" si="126"/>
        <v>1676.9363120599996</v>
      </c>
      <c r="G195" s="5">
        <f t="shared" si="126"/>
        <v>-123.83792722</v>
      </c>
      <c r="H195" s="5">
        <f t="shared" si="126"/>
        <v>0</v>
      </c>
      <c r="I195" s="47">
        <f t="shared" si="126"/>
        <v>1553.0983848399997</v>
      </c>
    </row>
    <row r="196" spans="1:9" ht="12.6" customHeight="1" x14ac:dyDescent="0.2">
      <c r="A196" s="18" t="s">
        <v>125</v>
      </c>
      <c r="B196" s="5">
        <v>1616.6537732599995</v>
      </c>
      <c r="C196" s="5">
        <v>-34.28661494</v>
      </c>
      <c r="D196" s="5">
        <v>0</v>
      </c>
      <c r="E196" s="5">
        <f>SUM(B196+C196+D196)</f>
        <v>1582.3671583199996</v>
      </c>
      <c r="F196" s="5">
        <v>1574.5799941799996</v>
      </c>
      <c r="G196" s="5">
        <v>-122.15045601999999</v>
      </c>
      <c r="H196" s="5">
        <v>0</v>
      </c>
      <c r="I196" s="47">
        <f>SUM(F196+G196+H196)</f>
        <v>1452.4295381599995</v>
      </c>
    </row>
    <row r="197" spans="1:9" ht="12.6" customHeight="1" x14ac:dyDescent="0.2">
      <c r="A197" s="18" t="s">
        <v>126</v>
      </c>
      <c r="B197" s="5">
        <v>0</v>
      </c>
      <c r="C197" s="5">
        <v>0</v>
      </c>
      <c r="D197" s="5">
        <v>0</v>
      </c>
      <c r="E197" s="5">
        <f>SUM(B197+C197+D197)</f>
        <v>0</v>
      </c>
      <c r="F197" s="5">
        <v>0</v>
      </c>
      <c r="G197" s="5">
        <v>0</v>
      </c>
      <c r="H197" s="5">
        <v>0</v>
      </c>
      <c r="I197" s="47">
        <f>SUM(F197+G197+H197)</f>
        <v>0</v>
      </c>
    </row>
    <row r="198" spans="1:9" ht="12.6" customHeight="1" x14ac:dyDescent="0.2">
      <c r="A198" s="18" t="s">
        <v>127</v>
      </c>
      <c r="B198" s="5">
        <v>55.21461549</v>
      </c>
      <c r="C198" s="5">
        <v>-2.14992033</v>
      </c>
      <c r="D198" s="5">
        <v>0</v>
      </c>
      <c r="E198" s="5">
        <f>SUM(B198+C198+D198)</f>
        <v>53.064695159999999</v>
      </c>
      <c r="F198" s="5">
        <v>51.861264669999997</v>
      </c>
      <c r="G198" s="5">
        <v>-2.0934642800000001</v>
      </c>
      <c r="H198" s="5">
        <v>0</v>
      </c>
      <c r="I198" s="47">
        <f>SUM(F198+G198+H198)</f>
        <v>49.767800389999998</v>
      </c>
    </row>
    <row r="199" spans="1:9" ht="12.6" customHeight="1" x14ac:dyDescent="0.2">
      <c r="A199" s="18" t="s">
        <v>123</v>
      </c>
      <c r="B199" s="5">
        <v>48.91088220000001</v>
      </c>
      <c r="C199" s="5">
        <v>0.39015137</v>
      </c>
      <c r="D199" s="5">
        <v>0</v>
      </c>
      <c r="E199" s="5">
        <f>SUM(B199+C199+D199)</f>
        <v>49.301033570000008</v>
      </c>
      <c r="F199" s="5">
        <v>50.495053210000002</v>
      </c>
      <c r="G199" s="5">
        <v>0.40599308000000001</v>
      </c>
      <c r="H199" s="5">
        <v>0</v>
      </c>
      <c r="I199" s="47">
        <f>SUM(F199+G199+H199)</f>
        <v>50.901046290000004</v>
      </c>
    </row>
    <row r="200" spans="1:9" ht="12.95" customHeight="1" x14ac:dyDescent="0.2">
      <c r="A200" s="17" t="s">
        <v>128</v>
      </c>
      <c r="B200" s="45">
        <f>SUM(B201+B202+B203+B210)</f>
        <v>35930.612512120002</v>
      </c>
      <c r="C200" s="45">
        <f t="shared" ref="C200:I200" si="127">SUM(C201+C202+C203+C210)</f>
        <v>1731.8548876600003</v>
      </c>
      <c r="D200" s="45">
        <f t="shared" si="127"/>
        <v>0</v>
      </c>
      <c r="E200" s="45">
        <f t="shared" si="127"/>
        <v>37662.467399780013</v>
      </c>
      <c r="F200" s="45">
        <f>SUM(F201+F202+F203+F210)</f>
        <v>40636.515078550001</v>
      </c>
      <c r="G200" s="45">
        <f t="shared" ref="G200:H200" si="128">SUM(G201+G202+G203+G210)</f>
        <v>86.220897239999928</v>
      </c>
      <c r="H200" s="45">
        <f t="shared" si="128"/>
        <v>0</v>
      </c>
      <c r="I200" s="46">
        <f t="shared" si="127"/>
        <v>40722.735975790005</v>
      </c>
    </row>
    <row r="201" spans="1:9" ht="12.95" customHeight="1" x14ac:dyDescent="0.2">
      <c r="A201" s="18" t="s">
        <v>129</v>
      </c>
      <c r="B201" s="5">
        <v>19.290527860000026</v>
      </c>
      <c r="C201" s="5">
        <v>6.9619540000000035E-2</v>
      </c>
      <c r="D201" s="5">
        <v>0</v>
      </c>
      <c r="E201" s="5">
        <f>SUM(B201+C201+D201)</f>
        <v>19.360147400000027</v>
      </c>
      <c r="F201" s="5">
        <v>18.362220650000026</v>
      </c>
      <c r="G201" s="5">
        <v>-0.88500490999999992</v>
      </c>
      <c r="H201" s="5">
        <v>0</v>
      </c>
      <c r="I201" s="47">
        <f>SUM(F201+G201+H201)</f>
        <v>17.477215740000027</v>
      </c>
    </row>
    <row r="202" spans="1:9" ht="12.95" customHeight="1" x14ac:dyDescent="0.2">
      <c r="A202" s="18" t="s">
        <v>130</v>
      </c>
      <c r="B202" s="5">
        <v>0</v>
      </c>
      <c r="C202" s="5">
        <v>0</v>
      </c>
      <c r="D202" s="5">
        <v>0</v>
      </c>
      <c r="E202" s="5">
        <f>SUM(B202+C202+D202)</f>
        <v>0</v>
      </c>
      <c r="F202" s="5">
        <v>0</v>
      </c>
      <c r="G202" s="5">
        <v>0</v>
      </c>
      <c r="H202" s="5">
        <v>0</v>
      </c>
      <c r="I202" s="47">
        <f>SUM(F202+G202+H202)</f>
        <v>0</v>
      </c>
    </row>
    <row r="203" spans="1:9" ht="12.95" customHeight="1" x14ac:dyDescent="0.2">
      <c r="A203" s="17" t="s">
        <v>131</v>
      </c>
      <c r="B203" s="5">
        <f>SUM(B204+B207)</f>
        <v>35911.321984260001</v>
      </c>
      <c r="C203" s="5">
        <f t="shared" ref="C203:I203" si="129">SUM(C204+C207)</f>
        <v>1731.7852681200002</v>
      </c>
      <c r="D203" s="5">
        <f t="shared" si="129"/>
        <v>0</v>
      </c>
      <c r="E203" s="5">
        <f t="shared" si="129"/>
        <v>37643.10725238001</v>
      </c>
      <c r="F203" s="5">
        <f>SUM(F204+F207)</f>
        <v>40618.152857900001</v>
      </c>
      <c r="G203" s="5">
        <f t="shared" ref="G203:H203" si="130">SUM(G204+G207)</f>
        <v>87.105902149999935</v>
      </c>
      <c r="H203" s="5">
        <f t="shared" si="130"/>
        <v>0</v>
      </c>
      <c r="I203" s="47">
        <f t="shared" si="129"/>
        <v>40705.258760050005</v>
      </c>
    </row>
    <row r="204" spans="1:9" ht="12.95" customHeight="1" x14ac:dyDescent="0.2">
      <c r="A204" s="21" t="s">
        <v>132</v>
      </c>
      <c r="B204" s="5">
        <f>SUM(B205+B206)</f>
        <v>23988.325590640001</v>
      </c>
      <c r="C204" s="5">
        <f t="shared" ref="C204:I204" si="131">SUM(C205+C206)</f>
        <v>1351.67625567</v>
      </c>
      <c r="D204" s="5">
        <f t="shared" si="131"/>
        <v>0</v>
      </c>
      <c r="E204" s="5">
        <f t="shared" si="131"/>
        <v>25340.001846310006</v>
      </c>
      <c r="F204" s="5">
        <f>SUM(F205+F206)</f>
        <v>27745.206026270003</v>
      </c>
      <c r="G204" s="5">
        <f t="shared" ref="G204:H204" si="132">SUM(G205+G206)</f>
        <v>-42.707670570000062</v>
      </c>
      <c r="H204" s="5">
        <f t="shared" si="132"/>
        <v>0</v>
      </c>
      <c r="I204" s="47">
        <f t="shared" si="131"/>
        <v>27702.498355700001</v>
      </c>
    </row>
    <row r="205" spans="1:9" ht="12.6" customHeight="1" x14ac:dyDescent="0.2">
      <c r="A205" s="21" t="s">
        <v>133</v>
      </c>
      <c r="B205" s="5">
        <v>4436.6753952999989</v>
      </c>
      <c r="C205" s="5">
        <v>176.62269022000001</v>
      </c>
      <c r="D205" s="5">
        <v>0</v>
      </c>
      <c r="E205" s="5">
        <f>SUM(B205+C205+D205)</f>
        <v>4613.2980855199985</v>
      </c>
      <c r="F205" s="5">
        <v>5200.3321508599984</v>
      </c>
      <c r="G205" s="5">
        <v>-536.46924765000006</v>
      </c>
      <c r="H205" s="5">
        <v>0</v>
      </c>
      <c r="I205" s="47">
        <f>SUM(F205+G205+H205)</f>
        <v>4663.862903209998</v>
      </c>
    </row>
    <row r="206" spans="1:9" ht="12.6" customHeight="1" x14ac:dyDescent="0.2">
      <c r="A206" s="21" t="s">
        <v>134</v>
      </c>
      <c r="B206" s="5">
        <v>19551.650195340004</v>
      </c>
      <c r="C206" s="5">
        <v>1175.05356545</v>
      </c>
      <c r="D206" s="5">
        <v>0</v>
      </c>
      <c r="E206" s="5">
        <f>SUM(B206+C206+D206)</f>
        <v>20726.703760790006</v>
      </c>
      <c r="F206" s="5">
        <v>22544.873875410005</v>
      </c>
      <c r="G206" s="5">
        <v>493.76157708</v>
      </c>
      <c r="H206" s="5">
        <v>0</v>
      </c>
      <c r="I206" s="47">
        <f>SUM(F206+G206+H206)</f>
        <v>23038.635452490005</v>
      </c>
    </row>
    <row r="207" spans="1:9" ht="12.95" customHeight="1" x14ac:dyDescent="0.2">
      <c r="A207" s="18" t="s">
        <v>135</v>
      </c>
      <c r="B207" s="5">
        <f>SUM(B208+B209)</f>
        <v>11922.996393620002</v>
      </c>
      <c r="C207" s="5">
        <f t="shared" ref="C207:I207" si="133">SUM(C208+C209)</f>
        <v>380.10901245000002</v>
      </c>
      <c r="D207" s="5">
        <f t="shared" si="133"/>
        <v>0</v>
      </c>
      <c r="E207" s="5">
        <f t="shared" si="133"/>
        <v>12303.105406070001</v>
      </c>
      <c r="F207" s="5">
        <f>SUM(F208+F209)</f>
        <v>12872.946831630001</v>
      </c>
      <c r="G207" s="5">
        <f t="shared" ref="G207:H207" si="134">SUM(G208+G209)</f>
        <v>129.81357272</v>
      </c>
      <c r="H207" s="5">
        <f t="shared" si="134"/>
        <v>0</v>
      </c>
      <c r="I207" s="47">
        <f t="shared" si="133"/>
        <v>13002.760404350001</v>
      </c>
    </row>
    <row r="208" spans="1:9" ht="12.6" customHeight="1" x14ac:dyDescent="0.2">
      <c r="A208" s="18" t="s">
        <v>133</v>
      </c>
      <c r="B208" s="5">
        <v>1142.1595209900001</v>
      </c>
      <c r="C208" s="5">
        <v>26.333727629999998</v>
      </c>
      <c r="D208" s="5">
        <v>0</v>
      </c>
      <c r="E208" s="5">
        <f>SUM(B208+C208+D208)</f>
        <v>1168.49324862</v>
      </c>
      <c r="F208" s="5">
        <v>1514.9031802699997</v>
      </c>
      <c r="G208" s="5">
        <v>164.00785085999999</v>
      </c>
      <c r="H208" s="5">
        <v>0</v>
      </c>
      <c r="I208" s="47">
        <f>SUM(F208+G208+H208)</f>
        <v>1678.9110311299996</v>
      </c>
    </row>
    <row r="209" spans="1:9" ht="12.6" customHeight="1" x14ac:dyDescent="0.2">
      <c r="A209" s="18" t="s">
        <v>134</v>
      </c>
      <c r="B209" s="5">
        <v>10780.836872630001</v>
      </c>
      <c r="C209" s="5">
        <v>353.77528482000002</v>
      </c>
      <c r="D209" s="5">
        <v>0</v>
      </c>
      <c r="E209" s="5">
        <f>SUM(B209+C209+D209)</f>
        <v>11134.612157450001</v>
      </c>
      <c r="F209" s="5">
        <v>11358.043651360002</v>
      </c>
      <c r="G209" s="5">
        <v>-34.194278140000002</v>
      </c>
      <c r="H209" s="5">
        <v>0</v>
      </c>
      <c r="I209" s="47">
        <f>SUM(F209+G209+H209)</f>
        <v>11323.849373220002</v>
      </c>
    </row>
    <row r="210" spans="1:9" ht="12.95" customHeight="1" x14ac:dyDescent="0.2">
      <c r="A210" s="17" t="s">
        <v>136</v>
      </c>
      <c r="B210" s="5">
        <v>0</v>
      </c>
      <c r="C210" s="5">
        <v>0</v>
      </c>
      <c r="D210" s="5">
        <v>0</v>
      </c>
      <c r="E210" s="5">
        <f>SUM(B210+C210+D210)</f>
        <v>0</v>
      </c>
      <c r="F210" s="5">
        <v>0</v>
      </c>
      <c r="G210" s="5">
        <v>0</v>
      </c>
      <c r="H210" s="5">
        <v>0</v>
      </c>
      <c r="I210" s="47">
        <f>SUM(F210+G210+H210)</f>
        <v>0</v>
      </c>
    </row>
    <row r="211" spans="1:9" ht="12.95" customHeight="1" x14ac:dyDescent="0.2">
      <c r="A211" s="17" t="s">
        <v>137</v>
      </c>
      <c r="B211" s="45">
        <f t="shared" ref="B211:I211" si="135">SUM(B212+B217+B222+B228)</f>
        <v>3851.6969049400009</v>
      </c>
      <c r="C211" s="45">
        <f t="shared" si="135"/>
        <v>66.848147899999972</v>
      </c>
      <c r="D211" s="45">
        <f t="shared" si="135"/>
        <v>8.0318774899999994</v>
      </c>
      <c r="E211" s="45">
        <f t="shared" si="135"/>
        <v>3926.5769303300012</v>
      </c>
      <c r="F211" s="45">
        <f t="shared" si="135"/>
        <v>3908.5289413700007</v>
      </c>
      <c r="G211" s="45">
        <f t="shared" si="135"/>
        <v>-32.279241220000003</v>
      </c>
      <c r="H211" s="45">
        <f t="shared" si="135"/>
        <v>-9.8347242099999992</v>
      </c>
      <c r="I211" s="46">
        <f t="shared" si="135"/>
        <v>3866.4149759400016</v>
      </c>
    </row>
    <row r="212" spans="1:9" ht="12.95" customHeight="1" x14ac:dyDescent="0.2">
      <c r="A212" s="17" t="s">
        <v>138</v>
      </c>
      <c r="B212" s="5">
        <f t="shared" ref="B212:I212" si="136">SUM(B213+B214)</f>
        <v>0.19060599</v>
      </c>
      <c r="C212" s="5">
        <f t="shared" si="136"/>
        <v>6.2629169999999998E-2</v>
      </c>
      <c r="D212" s="5">
        <f t="shared" si="136"/>
        <v>0</v>
      </c>
      <c r="E212" s="5">
        <f t="shared" si="136"/>
        <v>0.25323516000000001</v>
      </c>
      <c r="F212" s="5">
        <f t="shared" si="136"/>
        <v>0.18764754</v>
      </c>
      <c r="G212" s="5">
        <f t="shared" si="136"/>
        <v>2.1882240000000001E-2</v>
      </c>
      <c r="H212" s="5">
        <f t="shared" si="136"/>
        <v>0</v>
      </c>
      <c r="I212" s="47">
        <f t="shared" si="136"/>
        <v>0.20952978</v>
      </c>
    </row>
    <row r="213" spans="1:9" ht="12.95" customHeight="1" x14ac:dyDescent="0.2">
      <c r="A213" s="18" t="s">
        <v>117</v>
      </c>
      <c r="B213" s="5">
        <v>0</v>
      </c>
      <c r="C213" s="5">
        <v>0</v>
      </c>
      <c r="D213" s="5">
        <v>0</v>
      </c>
      <c r="E213" s="5">
        <f>SUM(B213+C213+D213)</f>
        <v>0</v>
      </c>
      <c r="F213" s="5">
        <v>0</v>
      </c>
      <c r="G213" s="5">
        <v>0</v>
      </c>
      <c r="H213" s="5">
        <v>0</v>
      </c>
      <c r="I213" s="47">
        <f>SUM(F213+G213+H213)</f>
        <v>0</v>
      </c>
    </row>
    <row r="214" spans="1:9" ht="12.95" customHeight="1" x14ac:dyDescent="0.2">
      <c r="A214" s="18" t="s">
        <v>118</v>
      </c>
      <c r="B214" s="5">
        <f>SUM(B215)</f>
        <v>0.19060599</v>
      </c>
      <c r="C214" s="5">
        <f t="shared" ref="C214:I214" si="137">SUM(C215)</f>
        <v>6.2629169999999998E-2</v>
      </c>
      <c r="D214" s="5">
        <f t="shared" si="137"/>
        <v>0</v>
      </c>
      <c r="E214" s="5">
        <f t="shared" si="137"/>
        <v>0.25323516000000001</v>
      </c>
      <c r="F214" s="5">
        <f>SUM(F215)</f>
        <v>0.18764754</v>
      </c>
      <c r="G214" s="5">
        <f t="shared" si="137"/>
        <v>2.1882240000000001E-2</v>
      </c>
      <c r="H214" s="5">
        <f t="shared" si="137"/>
        <v>0</v>
      </c>
      <c r="I214" s="47">
        <f t="shared" si="137"/>
        <v>0.20952978</v>
      </c>
    </row>
    <row r="215" spans="1:9" ht="12.95" customHeight="1" x14ac:dyDescent="0.2">
      <c r="A215" s="17" t="s">
        <v>139</v>
      </c>
      <c r="B215" s="6">
        <v>0.19060599</v>
      </c>
      <c r="C215" s="6">
        <v>6.2629169999999998E-2</v>
      </c>
      <c r="D215" s="6">
        <v>0</v>
      </c>
      <c r="E215" s="5">
        <f>SUM(B215+C215+D215)</f>
        <v>0.25323516000000001</v>
      </c>
      <c r="F215" s="6">
        <v>0.18764754</v>
      </c>
      <c r="G215" s="6">
        <v>2.1882240000000001E-2</v>
      </c>
      <c r="H215" s="6">
        <v>0</v>
      </c>
      <c r="I215" s="47">
        <f>SUM(F215+G215+H215)</f>
        <v>0.20952978</v>
      </c>
    </row>
    <row r="216" spans="1:9" ht="12.75" customHeight="1" x14ac:dyDescent="0.2">
      <c r="A216" s="18" t="s">
        <v>153</v>
      </c>
      <c r="B216" s="6"/>
      <c r="C216" s="6"/>
      <c r="D216" s="6"/>
      <c r="E216" s="5"/>
      <c r="F216" s="6"/>
      <c r="G216" s="6"/>
      <c r="H216" s="6"/>
      <c r="I216" s="47"/>
    </row>
    <row r="217" spans="1:9" ht="12.75" customHeight="1" x14ac:dyDescent="0.2">
      <c r="A217" s="17" t="s">
        <v>140</v>
      </c>
      <c r="B217" s="5">
        <f>SUM(B218+B220)</f>
        <v>892.26024470000004</v>
      </c>
      <c r="C217" s="5">
        <f t="shared" ref="C217:I217" si="138">SUM(C218+C220)</f>
        <v>-91.558009690000006</v>
      </c>
      <c r="D217" s="5">
        <f t="shared" si="138"/>
        <v>8.0318774899999994</v>
      </c>
      <c r="E217" s="5">
        <f t="shared" si="138"/>
        <v>808.73411250000004</v>
      </c>
      <c r="F217" s="5">
        <f>SUM(F218+F220)</f>
        <v>799.85611835999998</v>
      </c>
      <c r="G217" s="5">
        <f t="shared" ref="G217:H217" si="139">SUM(G218+G220)</f>
        <v>11.411192359999994</v>
      </c>
      <c r="H217" s="5">
        <f t="shared" si="139"/>
        <v>-9.8347242099999992</v>
      </c>
      <c r="I217" s="47">
        <f t="shared" si="138"/>
        <v>801.43258650999996</v>
      </c>
    </row>
    <row r="218" spans="1:9" ht="12.75" customHeight="1" x14ac:dyDescent="0.2">
      <c r="A218" s="18" t="s">
        <v>117</v>
      </c>
      <c r="B218" s="5">
        <f>SUM(B219)</f>
        <v>742.81750083999998</v>
      </c>
      <c r="C218" s="5">
        <f t="shared" ref="C218:I218" si="140">SUM(C219)</f>
        <v>0</v>
      </c>
      <c r="D218" s="5">
        <f t="shared" si="140"/>
        <v>8.0318774899999994</v>
      </c>
      <c r="E218" s="5">
        <f t="shared" si="140"/>
        <v>750.84937833000004</v>
      </c>
      <c r="F218" s="5">
        <f>SUM(F219)</f>
        <v>748.86233984</v>
      </c>
      <c r="G218" s="5">
        <f t="shared" si="140"/>
        <v>0</v>
      </c>
      <c r="H218" s="5">
        <f t="shared" si="140"/>
        <v>-9.8347242099999992</v>
      </c>
      <c r="I218" s="47">
        <f t="shared" si="140"/>
        <v>739.02761563000001</v>
      </c>
    </row>
    <row r="219" spans="1:9" ht="12.75" customHeight="1" x14ac:dyDescent="0.2">
      <c r="A219" s="17" t="s">
        <v>161</v>
      </c>
      <c r="B219" s="5">
        <v>742.81750083999998</v>
      </c>
      <c r="C219" s="5">
        <v>0</v>
      </c>
      <c r="D219" s="5">
        <v>8.0318774899999994</v>
      </c>
      <c r="E219" s="5">
        <f>SUM(B219+C219+D219)</f>
        <v>750.84937833000004</v>
      </c>
      <c r="F219" s="5">
        <v>748.86233984</v>
      </c>
      <c r="G219" s="5">
        <v>0</v>
      </c>
      <c r="H219" s="5">
        <v>-9.8347242099999992</v>
      </c>
      <c r="I219" s="47">
        <f>SUM(F219+G219+H219)</f>
        <v>739.02761563000001</v>
      </c>
    </row>
    <row r="220" spans="1:9" ht="12.75" customHeight="1" x14ac:dyDescent="0.2">
      <c r="A220" s="18" t="s">
        <v>118</v>
      </c>
      <c r="B220" s="5">
        <f>SUM(B221)</f>
        <v>149.44274386000006</v>
      </c>
      <c r="C220" s="5">
        <f t="shared" ref="C220:I220" si="141">SUM(C221)</f>
        <v>-91.558009690000006</v>
      </c>
      <c r="D220" s="5">
        <f t="shared" si="141"/>
        <v>0</v>
      </c>
      <c r="E220" s="5">
        <f t="shared" si="141"/>
        <v>57.884734170000058</v>
      </c>
      <c r="F220" s="5">
        <f>SUM(F221)</f>
        <v>50.993778519999999</v>
      </c>
      <c r="G220" s="5">
        <f t="shared" si="141"/>
        <v>11.411192359999994</v>
      </c>
      <c r="H220" s="5">
        <f t="shared" si="141"/>
        <v>0</v>
      </c>
      <c r="I220" s="47">
        <f t="shared" si="141"/>
        <v>62.404970879999993</v>
      </c>
    </row>
    <row r="221" spans="1:9" ht="12.75" customHeight="1" x14ac:dyDescent="0.2">
      <c r="A221" s="17" t="s">
        <v>139</v>
      </c>
      <c r="B221" s="5">
        <v>149.44274386000006</v>
      </c>
      <c r="C221" s="5">
        <v>-91.558009690000006</v>
      </c>
      <c r="D221" s="5">
        <v>0</v>
      </c>
      <c r="E221" s="5">
        <f>SUM(B221+C221+D221)</f>
        <v>57.884734170000058</v>
      </c>
      <c r="F221" s="5">
        <v>50.993778519999999</v>
      </c>
      <c r="G221" s="5">
        <v>11.411192359999994</v>
      </c>
      <c r="H221" s="5">
        <v>0</v>
      </c>
      <c r="I221" s="47">
        <f>SUM(F221+G221+H221)</f>
        <v>62.404970879999993</v>
      </c>
    </row>
    <row r="222" spans="1:9" ht="12.75" customHeight="1" x14ac:dyDescent="0.2">
      <c r="A222" s="17" t="s">
        <v>141</v>
      </c>
      <c r="B222" s="5">
        <f>SUM(B223+B224)</f>
        <v>587.77752940000039</v>
      </c>
      <c r="C222" s="5">
        <f t="shared" ref="C222:I222" si="142">SUM(C223+C224)</f>
        <v>135.13246555999999</v>
      </c>
      <c r="D222" s="5">
        <f t="shared" si="142"/>
        <v>0</v>
      </c>
      <c r="E222" s="5">
        <f t="shared" si="142"/>
        <v>722.9099949600004</v>
      </c>
      <c r="F222" s="5">
        <f>SUM(F223+F224)</f>
        <v>646.88121509000041</v>
      </c>
      <c r="G222" s="5">
        <f t="shared" ref="G222:H222" si="143">SUM(G223+G224)</f>
        <v>-67.127824939999996</v>
      </c>
      <c r="H222" s="5">
        <f t="shared" si="143"/>
        <v>0</v>
      </c>
      <c r="I222" s="47">
        <f t="shared" si="142"/>
        <v>579.75339015000043</v>
      </c>
    </row>
    <row r="223" spans="1:9" ht="12.75" customHeight="1" x14ac:dyDescent="0.2">
      <c r="A223" s="18" t="s">
        <v>117</v>
      </c>
      <c r="B223" s="6">
        <v>0</v>
      </c>
      <c r="C223" s="6">
        <v>0</v>
      </c>
      <c r="D223" s="6">
        <v>0</v>
      </c>
      <c r="E223" s="5">
        <f>SUM(B223+C223+D223)</f>
        <v>0</v>
      </c>
      <c r="F223" s="6">
        <v>0</v>
      </c>
      <c r="G223" s="6">
        <v>0</v>
      </c>
      <c r="H223" s="6">
        <v>0</v>
      </c>
      <c r="I223" s="47">
        <f>SUM(F223+G223+H223)</f>
        <v>0</v>
      </c>
    </row>
    <row r="224" spans="1:9" ht="12.75" customHeight="1" x14ac:dyDescent="0.2">
      <c r="A224" s="18" t="s">
        <v>118</v>
      </c>
      <c r="B224" s="5">
        <f>SUM(B225)</f>
        <v>587.77752940000039</v>
      </c>
      <c r="C224" s="5">
        <f t="shared" ref="C224:I224" si="144">SUM(C225)</f>
        <v>135.13246555999999</v>
      </c>
      <c r="D224" s="5">
        <f t="shared" si="144"/>
        <v>0</v>
      </c>
      <c r="E224" s="5">
        <f t="shared" si="144"/>
        <v>722.9099949600004</v>
      </c>
      <c r="F224" s="5">
        <f>SUM(F225)</f>
        <v>646.88121509000041</v>
      </c>
      <c r="G224" s="5">
        <f t="shared" si="144"/>
        <v>-67.127824939999996</v>
      </c>
      <c r="H224" s="5">
        <f t="shared" si="144"/>
        <v>0</v>
      </c>
      <c r="I224" s="47">
        <f t="shared" si="144"/>
        <v>579.75339015000043</v>
      </c>
    </row>
    <row r="225" spans="1:9" ht="12.75" customHeight="1" x14ac:dyDescent="0.2">
      <c r="A225" s="17" t="s">
        <v>139</v>
      </c>
      <c r="B225" s="5">
        <f>SUM(B226+B227)</f>
        <v>587.77752940000039</v>
      </c>
      <c r="C225" s="5">
        <f t="shared" ref="C225:I225" si="145">SUM(C226+C227)</f>
        <v>135.13246555999999</v>
      </c>
      <c r="D225" s="5">
        <f t="shared" si="145"/>
        <v>0</v>
      </c>
      <c r="E225" s="5">
        <f t="shared" si="145"/>
        <v>722.9099949600004</v>
      </c>
      <c r="F225" s="5">
        <f>SUM(F226+F227)</f>
        <v>646.88121509000041</v>
      </c>
      <c r="G225" s="5">
        <f t="shared" ref="G225:H225" si="146">SUM(G226+G227)</f>
        <v>-67.127824939999996</v>
      </c>
      <c r="H225" s="5">
        <f t="shared" si="146"/>
        <v>0</v>
      </c>
      <c r="I225" s="47">
        <f t="shared" si="145"/>
        <v>579.75339015000043</v>
      </c>
    </row>
    <row r="226" spans="1:9" ht="12.75" customHeight="1" x14ac:dyDescent="0.2">
      <c r="A226" s="18" t="s">
        <v>142</v>
      </c>
      <c r="B226" s="5">
        <v>471.38619397000036</v>
      </c>
      <c r="C226" s="5">
        <v>-15.415095470000001</v>
      </c>
      <c r="D226" s="5">
        <v>0</v>
      </c>
      <c r="E226" s="5">
        <f>SUM(B226+C226+D226)</f>
        <v>455.97109850000038</v>
      </c>
      <c r="F226" s="5">
        <v>533.50456043000042</v>
      </c>
      <c r="G226" s="5">
        <v>-91.888152980000001</v>
      </c>
      <c r="H226" s="5">
        <v>0</v>
      </c>
      <c r="I226" s="47">
        <f>SUM(F226+G226+H226)</f>
        <v>441.61640745000045</v>
      </c>
    </row>
    <row r="227" spans="1:9" ht="12.75" customHeight="1" x14ac:dyDescent="0.2">
      <c r="A227" s="18" t="s">
        <v>143</v>
      </c>
      <c r="B227" s="5">
        <v>116.39133542999998</v>
      </c>
      <c r="C227" s="5">
        <v>150.54756103</v>
      </c>
      <c r="D227" s="5">
        <v>0</v>
      </c>
      <c r="E227" s="5">
        <f>SUM(B227+C227+D227)</f>
        <v>266.93889645999997</v>
      </c>
      <c r="F227" s="5">
        <v>113.37665465999996</v>
      </c>
      <c r="G227" s="5">
        <v>24.760328040000001</v>
      </c>
      <c r="H227" s="5">
        <v>0</v>
      </c>
      <c r="I227" s="47">
        <f>SUM(F227+G227+H227)</f>
        <v>138.13698269999995</v>
      </c>
    </row>
    <row r="228" spans="1:9" ht="12.75" customHeight="1" x14ac:dyDescent="0.2">
      <c r="A228" s="17" t="s">
        <v>144</v>
      </c>
      <c r="B228" s="5">
        <f>SUM(B229+B230)</f>
        <v>2371.4685248500004</v>
      </c>
      <c r="C228" s="5">
        <f t="shared" ref="C228:I228" si="147">SUM(C229+C230)</f>
        <v>23.211062860000002</v>
      </c>
      <c r="D228" s="5">
        <f t="shared" si="147"/>
        <v>0</v>
      </c>
      <c r="E228" s="5">
        <f t="shared" si="147"/>
        <v>2394.6795877100008</v>
      </c>
      <c r="F228" s="5">
        <f>SUM(F229+F230)</f>
        <v>2461.6039603800004</v>
      </c>
      <c r="G228" s="5">
        <f t="shared" ref="G228:H228" si="148">SUM(G229+G230)</f>
        <v>23.415509119999999</v>
      </c>
      <c r="H228" s="5">
        <f t="shared" si="148"/>
        <v>0</v>
      </c>
      <c r="I228" s="47">
        <f t="shared" si="147"/>
        <v>2485.0194695000009</v>
      </c>
    </row>
    <row r="229" spans="1:9" ht="12.75" customHeight="1" x14ac:dyDescent="0.2">
      <c r="A229" s="18" t="s">
        <v>117</v>
      </c>
      <c r="B229" s="6">
        <v>0</v>
      </c>
      <c r="C229" s="6">
        <v>0</v>
      </c>
      <c r="D229" s="6">
        <v>0</v>
      </c>
      <c r="E229" s="5">
        <f>SUM(B229+C229+D229)</f>
        <v>0</v>
      </c>
      <c r="F229" s="6">
        <v>0</v>
      </c>
      <c r="G229" s="6">
        <v>0</v>
      </c>
      <c r="H229" s="6">
        <v>0</v>
      </c>
      <c r="I229" s="47">
        <f>SUM(F229+G229+H229)</f>
        <v>0</v>
      </c>
    </row>
    <row r="230" spans="1:9" ht="12.75" customHeight="1" x14ac:dyDescent="0.2">
      <c r="A230" s="18" t="s">
        <v>118</v>
      </c>
      <c r="B230" s="5">
        <f>SUM(B231)</f>
        <v>2371.4685248500004</v>
      </c>
      <c r="C230" s="5">
        <f t="shared" ref="C230:I230" si="149">SUM(C231)</f>
        <v>23.211062860000002</v>
      </c>
      <c r="D230" s="5">
        <f t="shared" si="149"/>
        <v>0</v>
      </c>
      <c r="E230" s="5">
        <f t="shared" si="149"/>
        <v>2394.6795877100008</v>
      </c>
      <c r="F230" s="5">
        <f>SUM(F231)</f>
        <v>2461.6039603800004</v>
      </c>
      <c r="G230" s="5">
        <f t="shared" si="149"/>
        <v>23.415509119999999</v>
      </c>
      <c r="H230" s="5">
        <f t="shared" si="149"/>
        <v>0</v>
      </c>
      <c r="I230" s="47">
        <f t="shared" si="149"/>
        <v>2485.0194695000009</v>
      </c>
    </row>
    <row r="231" spans="1:9" ht="12.75" customHeight="1" x14ac:dyDescent="0.2">
      <c r="A231" s="17" t="s">
        <v>145</v>
      </c>
      <c r="B231" s="5">
        <f>SUM(B232+B233+B234+B235+B236)</f>
        <v>2371.4685248500004</v>
      </c>
      <c r="C231" s="5">
        <f t="shared" ref="C231:I231" si="150">SUM(C232+C233+C234+C235+C236)</f>
        <v>23.211062860000002</v>
      </c>
      <c r="D231" s="5">
        <f t="shared" si="150"/>
        <v>0</v>
      </c>
      <c r="E231" s="5">
        <f t="shared" si="150"/>
        <v>2394.6795877100008</v>
      </c>
      <c r="F231" s="5">
        <f>SUM(F232+F233+F234+F235+F236)</f>
        <v>2461.6039603800004</v>
      </c>
      <c r="G231" s="5">
        <f t="shared" ref="G231:H231" si="151">SUM(G232+G233+G234+G235+G236)</f>
        <v>23.415509119999999</v>
      </c>
      <c r="H231" s="5">
        <f t="shared" si="151"/>
        <v>0</v>
      </c>
      <c r="I231" s="47">
        <f t="shared" si="150"/>
        <v>2485.0194695000009</v>
      </c>
    </row>
    <row r="232" spans="1:9" ht="12.75" customHeight="1" x14ac:dyDescent="0.2">
      <c r="A232" s="18" t="s">
        <v>146</v>
      </c>
      <c r="B232" s="5">
        <v>156.60869999999994</v>
      </c>
      <c r="C232" s="5">
        <v>1.9175</v>
      </c>
      <c r="D232" s="5">
        <v>0</v>
      </c>
      <c r="E232" s="5">
        <f>SUM(B232+C232+D232)</f>
        <v>158.52619999999993</v>
      </c>
      <c r="F232" s="5">
        <v>164.39119999999994</v>
      </c>
      <c r="G232" s="5">
        <v>1.9456249999999999</v>
      </c>
      <c r="H232" s="5">
        <v>0</v>
      </c>
      <c r="I232" s="47">
        <f>SUM(F232+G232+H232)</f>
        <v>166.33682499999995</v>
      </c>
    </row>
    <row r="233" spans="1:9" ht="12.75" customHeight="1" x14ac:dyDescent="0.2">
      <c r="A233" s="18" t="s">
        <v>147</v>
      </c>
      <c r="B233" s="5">
        <v>1952.4537813600004</v>
      </c>
      <c r="C233" s="5">
        <v>17.45814949</v>
      </c>
      <c r="D233" s="5">
        <v>0</v>
      </c>
      <c r="E233" s="5">
        <f>SUM(B233+C233+D233)</f>
        <v>1969.9119308500005</v>
      </c>
      <c r="F233" s="5">
        <v>2023.5417640200005</v>
      </c>
      <c r="G233" s="5">
        <v>20.366497989999999</v>
      </c>
      <c r="H233" s="5">
        <v>0</v>
      </c>
      <c r="I233" s="47">
        <f>SUM(F233+G233+H233)</f>
        <v>2043.9082620100005</v>
      </c>
    </row>
    <row r="234" spans="1:9" ht="12.75" customHeight="1" x14ac:dyDescent="0.2">
      <c r="A234" s="18" t="s">
        <v>148</v>
      </c>
      <c r="B234" s="5">
        <v>0</v>
      </c>
      <c r="C234" s="5">
        <v>0</v>
      </c>
      <c r="D234" s="5">
        <v>0</v>
      </c>
      <c r="E234" s="5">
        <f>SUM(B234+C234+D234)</f>
        <v>0</v>
      </c>
      <c r="F234" s="5">
        <v>0</v>
      </c>
      <c r="G234" s="5">
        <v>0</v>
      </c>
      <c r="H234" s="5">
        <v>0</v>
      </c>
      <c r="I234" s="47">
        <f>SUM(F234+G234+H234)</f>
        <v>0</v>
      </c>
    </row>
    <row r="235" spans="1:9" ht="12.75" customHeight="1" x14ac:dyDescent="0.2">
      <c r="A235" s="18" t="s">
        <v>149</v>
      </c>
      <c r="B235" s="5">
        <v>239.18527522000002</v>
      </c>
      <c r="C235" s="5">
        <v>3.6728785099999999</v>
      </c>
      <c r="D235" s="5">
        <v>0</v>
      </c>
      <c r="E235" s="5">
        <f>SUM(B235+C235+D235)</f>
        <v>242.85815373000003</v>
      </c>
      <c r="F235" s="5">
        <v>249.79027138000004</v>
      </c>
      <c r="G235" s="5">
        <v>0.93425170999999996</v>
      </c>
      <c r="H235" s="5">
        <v>0</v>
      </c>
      <c r="I235" s="47">
        <f>SUM(F235+G235+H235)</f>
        <v>250.72452309000005</v>
      </c>
    </row>
    <row r="236" spans="1:9" ht="12.75" customHeight="1" x14ac:dyDescent="0.2">
      <c r="A236" s="18" t="s">
        <v>150</v>
      </c>
      <c r="B236" s="5">
        <v>23.220768269999997</v>
      </c>
      <c r="C236" s="5">
        <v>0.16253486</v>
      </c>
      <c r="D236" s="5">
        <v>0</v>
      </c>
      <c r="E236" s="5">
        <f>SUM(B236+C236+D236)</f>
        <v>23.383303129999998</v>
      </c>
      <c r="F236" s="5">
        <v>23.880724979999997</v>
      </c>
      <c r="G236" s="5">
        <v>0.16913442000000001</v>
      </c>
      <c r="H236" s="5">
        <v>0</v>
      </c>
      <c r="I236" s="47">
        <f>SUM(F236+G236+H236)</f>
        <v>24.049859399999995</v>
      </c>
    </row>
    <row r="237" spans="1:9" ht="14.1" customHeight="1" x14ac:dyDescent="0.2">
      <c r="A237" s="17" t="s">
        <v>165</v>
      </c>
      <c r="B237" s="45">
        <f t="shared" ref="B237:I237" si="152">SUM(B16-B120)</f>
        <v>-69468.297472829989</v>
      </c>
      <c r="C237" s="45">
        <f t="shared" si="152"/>
        <v>1299.9321870200001</v>
      </c>
      <c r="D237" s="45">
        <f t="shared" si="152"/>
        <v>-615.23364063100007</v>
      </c>
      <c r="E237" s="45">
        <f t="shared" si="152"/>
        <v>-68783.598926440987</v>
      </c>
      <c r="F237" s="45">
        <f t="shared" si="152"/>
        <v>-72069.42081062097</v>
      </c>
      <c r="G237" s="45">
        <f t="shared" si="152"/>
        <v>-2249.0060516600001</v>
      </c>
      <c r="H237" s="45">
        <f t="shared" si="152"/>
        <v>513.07437502999994</v>
      </c>
      <c r="I237" s="46">
        <f t="shared" si="152"/>
        <v>-73805.352487250988</v>
      </c>
    </row>
    <row r="238" spans="1:9" ht="6" customHeight="1" x14ac:dyDescent="0.2">
      <c r="A238" s="22"/>
      <c r="B238" s="10"/>
      <c r="C238" s="10"/>
      <c r="D238" s="10"/>
      <c r="E238" s="10"/>
      <c r="F238" s="10"/>
      <c r="G238" s="10"/>
      <c r="H238" s="10"/>
      <c r="I238" s="15"/>
    </row>
    <row r="239" spans="1:9" ht="6" customHeight="1" x14ac:dyDescent="0.2"/>
    <row r="240" spans="1:9" ht="12.75" customHeight="1" x14ac:dyDescent="0.2">
      <c r="A240" s="11" t="s">
        <v>159</v>
      </c>
    </row>
    <row r="241" spans="1:1" ht="12.75" customHeight="1" x14ac:dyDescent="0.2">
      <c r="A241" s="11" t="s">
        <v>163</v>
      </c>
    </row>
    <row r="242" spans="1:1" ht="12.75" customHeight="1" x14ac:dyDescent="0.2">
      <c r="A242" s="23" t="s">
        <v>158</v>
      </c>
    </row>
    <row r="243" spans="1:1" ht="12.75" customHeight="1" x14ac:dyDescent="0.2">
      <c r="A243" s="11" t="s">
        <v>4</v>
      </c>
    </row>
    <row r="244" spans="1:1" ht="12.75" customHeight="1" x14ac:dyDescent="0.2">
      <c r="A244" s="11"/>
    </row>
  </sheetData>
  <mergeCells count="19">
    <mergeCell ref="C13:C14"/>
    <mergeCell ref="D13:D14"/>
    <mergeCell ref="G13:G14"/>
    <mergeCell ref="B9:I9"/>
    <mergeCell ref="B10:I10"/>
    <mergeCell ref="B11:E11"/>
    <mergeCell ref="F11:I11"/>
    <mergeCell ref="B12:B14"/>
    <mergeCell ref="C12:D12"/>
    <mergeCell ref="E12:E14"/>
    <mergeCell ref="F12:F14"/>
    <mergeCell ref="G12:H12"/>
    <mergeCell ref="I12:I14"/>
    <mergeCell ref="B8:I8"/>
    <mergeCell ref="A1:I1"/>
    <mergeCell ref="A2:I2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2024-06-13T19:48:04Z</cp:lastPrinted>
  <dcterms:created xsi:type="dcterms:W3CDTF">2018-11-21T20:09:16Z</dcterms:created>
  <dcterms:modified xsi:type="dcterms:W3CDTF">2024-06-28T19:55:20Z</dcterms:modified>
</cp:coreProperties>
</file>